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965" windowHeight="97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<sst xmlns="http://schemas.openxmlformats.org/spreadsheetml/2006/main" count="117" uniqueCount="80">
  <si>
    <t>nifontonite6068nifontonite6068nifontonite6068nifontonite6068nifontonite6068nifontonite6068nifontonite6068nifontonite6068nifontonite6068nifontonite6068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</si>
  <si>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</si>
  <si>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</si>
  <si>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</si>
  <si>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</si>
  <si>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</si>
  <si>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</si>
  <si>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</si>
  <si>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</si>
  <si>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</si>
  <si>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</si>
  <si>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</si>
  <si>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</si>
  <si>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</si>
  <si>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</si>
  <si>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</si>
  <si>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</si>
  <si>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</si>
  <si>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</si>
  <si>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</si>
  <si>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</si>
  <si>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Cl</t>
  </si>
  <si>
    <t>K2O</t>
  </si>
  <si>
    <t>CaO</t>
  </si>
  <si>
    <t>TiO2</t>
  </si>
  <si>
    <t>Cr2O3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</si>
  <si>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</si>
  <si>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</si>
  <si>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</si>
  <si>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</si>
  <si>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</si>
  <si>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</si>
  <si>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</si>
  <si>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</si>
  <si>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</si>
  <si>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</si>
  <si>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</si>
  <si>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</si>
  <si>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</si>
  <si>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</si>
  <si>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</si>
  <si>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</si>
  <si>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</si>
  <si>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</si>
  <si>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</si>
  <si>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</si>
  <si>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</si>
  <si>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</si>
  <si>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</si>
  <si>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</si>
  <si>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</si>
  <si>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</si>
  <si>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</si>
  <si>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</si>
  <si>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</si>
  <si>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</si>
  <si>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</si>
  <si>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anor-hk</t>
  </si>
  <si>
    <t>LIF</t>
  </si>
  <si>
    <t>rhod-791</t>
  </si>
  <si>
    <t>PET</t>
  </si>
  <si>
    <t>scap-s</t>
  </si>
  <si>
    <t>kspar-OR1</t>
  </si>
  <si>
    <t>wollast</t>
  </si>
  <si>
    <t>rutile1</t>
  </si>
  <si>
    <t>chrom-s</t>
  </si>
  <si>
    <t>fayalite</t>
  </si>
  <si>
    <t>WDS scan: Ca only</t>
  </si>
  <si>
    <t>H</t>
  </si>
  <si>
    <t>B</t>
  </si>
  <si>
    <t>not present in the wds scan; not in totals</t>
  </si>
  <si>
    <t>H2O*</t>
  </si>
  <si>
    <t>B2O3**</t>
  </si>
  <si>
    <t>* = water assumed ideal from stoichiometry</t>
  </si>
  <si>
    <t>** = estimated by difference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</si>
  <si>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[BO(OH)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]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</si>
  <si>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</si>
  <si>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</si>
  <si>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r>
      <t>Ca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[BO(OH)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]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</si>
  <si>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12 H in 12 OH and 4 H in 2H2O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</si>
</sst>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selection activeCell="Q21" sqref="Q21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5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O2" s="1" t="s">
        <v>67</v>
      </c>
    </row>
    <row r="3" spans="1:6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29" ht="12.75">
      <c r="A4" s="1" t="s">
        <v>23</v>
      </c>
      <c r="B4" s="1">
        <v>32.3</v>
      </c>
      <c r="C4" s="1">
        <v>32.05</v>
      </c>
      <c r="D4" s="1">
        <v>32.13</v>
      </c>
      <c r="E4" s="1">
        <v>32.7</v>
      </c>
      <c r="F4" s="1">
        <v>31.69</v>
      </c>
      <c r="G4" s="1">
        <v>33.29</v>
      </c>
      <c r="H4" s="1">
        <v>31.51</v>
      </c>
      <c r="I4" s="1">
        <v>32.81</v>
      </c>
      <c r="J4" s="1">
        <v>32.47</v>
      </c>
      <c r="K4" s="3"/>
      <c r="L4" s="3">
        <f>AVERAGE(B4:J4)</f>
        <v>32.32777777777778</v>
      </c>
      <c r="M4" s="3">
        <f>STDEV(B4:J4)</f>
        <v>0.5601066366721001</v>
      </c>
      <c r="N4" s="3"/>
      <c r="O4" s="3"/>
      <c r="P4" s="3"/>
      <c r="AC4" s="3"/>
    </row>
    <row r="5" spans="1:16" s="5" customFormat="1" ht="12.75">
      <c r="A5" s="5" t="s">
        <v>20</v>
      </c>
      <c r="B5" s="6">
        <v>0.53</v>
      </c>
      <c r="C5" s="6">
        <v>0.4</v>
      </c>
      <c r="D5" s="6">
        <v>0.36</v>
      </c>
      <c r="E5" s="6">
        <v>0.37</v>
      </c>
      <c r="F5" s="6">
        <v>0.3</v>
      </c>
      <c r="G5" s="6">
        <v>0.38</v>
      </c>
      <c r="H5" s="6">
        <v>0.3</v>
      </c>
      <c r="I5" s="6">
        <v>0.27</v>
      </c>
      <c r="J5" s="6">
        <v>0.31</v>
      </c>
      <c r="K5" s="6"/>
      <c r="L5" s="6">
        <f>AVERAGE(B5:J5)</f>
        <v>0.3577777777777778</v>
      </c>
      <c r="M5" s="6">
        <f>STDEV(B5:J5)</f>
        <v>0.0780669228575357</v>
      </c>
      <c r="N5" s="6" t="s">
        <v>70</v>
      </c>
      <c r="O5" s="6"/>
      <c r="P5" s="6"/>
    </row>
    <row r="6" spans="1:16" s="5" customFormat="1" ht="12.75">
      <c r="A6" s="5" t="s">
        <v>16</v>
      </c>
      <c r="B6" s="6">
        <v>0.02</v>
      </c>
      <c r="C6" s="6">
        <v>0.36</v>
      </c>
      <c r="D6" s="6">
        <v>0</v>
      </c>
      <c r="E6" s="6">
        <v>0.5</v>
      </c>
      <c r="F6" s="6">
        <v>0.27</v>
      </c>
      <c r="G6" s="6">
        <v>0.36</v>
      </c>
      <c r="H6" s="6">
        <v>0.43</v>
      </c>
      <c r="I6" s="6">
        <v>0.29</v>
      </c>
      <c r="J6" s="6">
        <v>0.31</v>
      </c>
      <c r="K6" s="6"/>
      <c r="L6" s="6">
        <f>AVERAGE(B6:J6)</f>
        <v>0.28222222222222215</v>
      </c>
      <c r="M6" s="6">
        <f>STDEV(B6:J6)</f>
        <v>0.16983652270475996</v>
      </c>
      <c r="N6" s="6" t="s">
        <v>70</v>
      </c>
      <c r="O6" s="6"/>
      <c r="P6" s="6"/>
    </row>
    <row r="7" spans="1:16" s="5" customFormat="1" ht="12.75">
      <c r="A7" s="5" t="s">
        <v>17</v>
      </c>
      <c r="B7" s="6">
        <v>0.1</v>
      </c>
      <c r="C7" s="6">
        <v>0.09</v>
      </c>
      <c r="D7" s="6">
        <v>0.09</v>
      </c>
      <c r="E7" s="6">
        <v>0.21</v>
      </c>
      <c r="F7" s="6">
        <v>0.07</v>
      </c>
      <c r="G7" s="6">
        <v>0.1</v>
      </c>
      <c r="H7" s="6">
        <v>0.11</v>
      </c>
      <c r="I7" s="6">
        <v>0.13</v>
      </c>
      <c r="J7" s="6">
        <v>0.05</v>
      </c>
      <c r="K7" s="6"/>
      <c r="L7" s="6">
        <f>AVERAGE(B7:J7)</f>
        <v>0.10555555555555557</v>
      </c>
      <c r="M7" s="6">
        <f>STDEV(B7:J7)</f>
        <v>0.045307590730227276</v>
      </c>
      <c r="N7" s="6" t="s">
        <v>70</v>
      </c>
      <c r="O7" s="6"/>
      <c r="P7" s="6"/>
    </row>
    <row r="8" spans="1:16" s="5" customFormat="1" ht="12.75">
      <c r="A8" s="5" t="s">
        <v>19</v>
      </c>
      <c r="B8" s="6">
        <v>0.04</v>
      </c>
      <c r="C8" s="6">
        <v>0.11</v>
      </c>
      <c r="D8" s="6">
        <v>0.02</v>
      </c>
      <c r="E8" s="6">
        <v>0.14</v>
      </c>
      <c r="F8" s="6">
        <v>0.07</v>
      </c>
      <c r="G8" s="6">
        <v>0.03</v>
      </c>
      <c r="H8" s="6">
        <v>0.1</v>
      </c>
      <c r="I8" s="6">
        <v>0.01</v>
      </c>
      <c r="J8" s="6">
        <v>0.06</v>
      </c>
      <c r="K8" s="6"/>
      <c r="L8" s="6">
        <f>AVERAGE(B8:J8)</f>
        <v>0.06444444444444446</v>
      </c>
      <c r="M8" s="6">
        <f>STDEV(B8:J8)</f>
        <v>0.044472213547087774</v>
      </c>
      <c r="N8" s="6" t="s">
        <v>70</v>
      </c>
      <c r="O8" s="6"/>
      <c r="P8" s="6"/>
    </row>
    <row r="9" spans="1:16" s="5" customFormat="1" ht="12.75">
      <c r="A9" s="5" t="s">
        <v>27</v>
      </c>
      <c r="B9" s="6">
        <v>0.07</v>
      </c>
      <c r="C9" s="6">
        <v>0.02</v>
      </c>
      <c r="D9" s="6">
        <v>0.05</v>
      </c>
      <c r="E9" s="6">
        <v>0.02</v>
      </c>
      <c r="F9" s="6">
        <v>0.04</v>
      </c>
      <c r="G9" s="6">
        <v>0.04</v>
      </c>
      <c r="H9" s="6">
        <v>0</v>
      </c>
      <c r="I9" s="6">
        <v>0.04</v>
      </c>
      <c r="J9" s="6">
        <v>0.06</v>
      </c>
      <c r="K9" s="6"/>
      <c r="L9" s="6">
        <f>AVERAGE(B9:J9)</f>
        <v>0.03777777777777778</v>
      </c>
      <c r="M9" s="6">
        <f>STDEV(B9:J9)</f>
        <v>0.02166666666666667</v>
      </c>
      <c r="N9" s="6" t="s">
        <v>70</v>
      </c>
      <c r="O9" s="6"/>
      <c r="P9" s="6"/>
    </row>
    <row r="10" spans="1:16" s="5" customFormat="1" ht="12.75">
      <c r="A10" s="5" t="s">
        <v>21</v>
      </c>
      <c r="B10" s="6">
        <v>0.04</v>
      </c>
      <c r="C10" s="6">
        <v>0.03</v>
      </c>
      <c r="D10" s="6">
        <v>0.02</v>
      </c>
      <c r="E10" s="6">
        <v>0.06</v>
      </c>
      <c r="F10" s="6">
        <v>0.06</v>
      </c>
      <c r="G10" s="6">
        <v>0.01</v>
      </c>
      <c r="H10" s="6">
        <v>0.05</v>
      </c>
      <c r="I10" s="6">
        <v>0.03</v>
      </c>
      <c r="J10" s="6">
        <v>0</v>
      </c>
      <c r="K10" s="6"/>
      <c r="L10" s="6">
        <f>AVERAGE(B10:J10)</f>
        <v>0.03333333333333334</v>
      </c>
      <c r="M10" s="6">
        <f>STDEV(B10:J10)</f>
        <v>0.021213203435596423</v>
      </c>
      <c r="N10" s="6" t="s">
        <v>70</v>
      </c>
      <c r="O10" s="6"/>
      <c r="P10" s="6"/>
    </row>
    <row r="11" spans="1:16" s="5" customFormat="1" ht="12.75">
      <c r="A11" s="5" t="s">
        <v>26</v>
      </c>
      <c r="B11" s="6">
        <v>0.01</v>
      </c>
      <c r="C11" s="6">
        <v>0</v>
      </c>
      <c r="D11" s="6">
        <v>0.05</v>
      </c>
      <c r="E11" s="6">
        <v>0</v>
      </c>
      <c r="F11" s="6">
        <v>0.03</v>
      </c>
      <c r="G11" s="6">
        <v>0.03</v>
      </c>
      <c r="H11" s="6">
        <v>0.02</v>
      </c>
      <c r="I11" s="6">
        <v>0</v>
      </c>
      <c r="J11" s="6">
        <v>0.02</v>
      </c>
      <c r="K11" s="6"/>
      <c r="L11" s="6">
        <f>AVERAGE(B11:J11)</f>
        <v>0.017777777777777774</v>
      </c>
      <c r="M11" s="6">
        <f>STDEV(B11:J11)</f>
        <v>0.017159383568311672</v>
      </c>
      <c r="N11" s="6" t="s">
        <v>70</v>
      </c>
      <c r="O11" s="6"/>
      <c r="P11" s="6"/>
    </row>
    <row r="12" spans="1:16" s="5" customFormat="1" ht="12.75">
      <c r="A12" s="5" t="s">
        <v>22</v>
      </c>
      <c r="B12" s="6">
        <v>0</v>
      </c>
      <c r="C12" s="6">
        <v>0</v>
      </c>
      <c r="D12" s="6">
        <v>0</v>
      </c>
      <c r="E12" s="6">
        <v>0.03</v>
      </c>
      <c r="F12" s="6">
        <v>0.01</v>
      </c>
      <c r="G12" s="6">
        <v>0</v>
      </c>
      <c r="H12" s="6">
        <v>0.01</v>
      </c>
      <c r="I12" s="6">
        <v>0</v>
      </c>
      <c r="J12" s="6">
        <v>0.01</v>
      </c>
      <c r="K12" s="6"/>
      <c r="L12" s="6">
        <f>AVERAGE(B12:J12)</f>
        <v>0.006666666666666667</v>
      </c>
      <c r="M12" s="6">
        <f>STDEV(B12:J12)</f>
        <v>0.01</v>
      </c>
      <c r="N12" s="6" t="s">
        <v>70</v>
      </c>
      <c r="O12" s="6"/>
      <c r="P12" s="6"/>
    </row>
    <row r="13" spans="1:16" s="5" customFormat="1" ht="12.75">
      <c r="A13" s="5" t="s">
        <v>25</v>
      </c>
      <c r="B13" s="6">
        <v>0</v>
      </c>
      <c r="C13" s="6">
        <v>0.03</v>
      </c>
      <c r="D13" s="6">
        <v>0</v>
      </c>
      <c r="E13" s="6">
        <v>0.01</v>
      </c>
      <c r="F13" s="6">
        <v>0</v>
      </c>
      <c r="G13" s="6">
        <v>0.02</v>
      </c>
      <c r="H13" s="6">
        <v>0</v>
      </c>
      <c r="I13" s="6">
        <v>0</v>
      </c>
      <c r="J13" s="6">
        <v>0.02</v>
      </c>
      <c r="K13" s="6"/>
      <c r="L13" s="6">
        <f>AVERAGE(B13:J13)</f>
        <v>0.008888888888888889</v>
      </c>
      <c r="M13" s="6">
        <f>STDEV(B13:J13)</f>
        <v>0.011666666666666665</v>
      </c>
      <c r="N13" s="6" t="s">
        <v>70</v>
      </c>
      <c r="O13" s="6"/>
      <c r="P13" s="6"/>
    </row>
    <row r="14" spans="1:16" s="5" customFormat="1" ht="12.75">
      <c r="A14" s="5" t="s">
        <v>18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/>
      <c r="L14" s="6">
        <f>AVERAGE(B14:J14)</f>
        <v>0</v>
      </c>
      <c r="M14" s="6">
        <f>STDEV(B14:J14)</f>
        <v>0</v>
      </c>
      <c r="N14" s="6" t="s">
        <v>70</v>
      </c>
      <c r="O14" s="6"/>
      <c r="P14" s="6"/>
    </row>
    <row r="15" spans="1:16" s="5" customFormat="1" ht="12.75">
      <c r="A15" s="5" t="s">
        <v>24</v>
      </c>
      <c r="B15" s="6">
        <v>0.01</v>
      </c>
      <c r="C15" s="6">
        <v>0.01</v>
      </c>
      <c r="D15" s="6">
        <v>0</v>
      </c>
      <c r="E15" s="6">
        <v>0</v>
      </c>
      <c r="F15" s="6">
        <v>0.02</v>
      </c>
      <c r="G15" s="6">
        <v>0</v>
      </c>
      <c r="H15" s="6">
        <v>0</v>
      </c>
      <c r="I15" s="6">
        <v>0.01</v>
      </c>
      <c r="J15" s="6">
        <v>0</v>
      </c>
      <c r="K15" s="6"/>
      <c r="L15" s="6">
        <f>AVERAGE(B15:J15)</f>
        <v>0.005555555555555556</v>
      </c>
      <c r="M15" s="6">
        <f>STDEV(B15:J15)</f>
        <v>0.007264831572567789</v>
      </c>
      <c r="N15" s="6" t="s">
        <v>70</v>
      </c>
      <c r="O15" s="6"/>
      <c r="P15" s="6"/>
    </row>
    <row r="16" spans="1:16" ht="12.75">
      <c r="A16" s="1" t="s">
        <v>28</v>
      </c>
      <c r="B16" s="3">
        <f>B4</f>
        <v>32.3</v>
      </c>
      <c r="C16" s="3">
        <f aca="true" t="shared" si="0" ref="C16:J16">C4</f>
        <v>32.05</v>
      </c>
      <c r="D16" s="3">
        <f t="shared" si="0"/>
        <v>32.13</v>
      </c>
      <c r="E16" s="3">
        <f t="shared" si="0"/>
        <v>32.7</v>
      </c>
      <c r="F16" s="3">
        <f t="shared" si="0"/>
        <v>31.69</v>
      </c>
      <c r="G16" s="3">
        <f t="shared" si="0"/>
        <v>33.29</v>
      </c>
      <c r="H16" s="3">
        <f t="shared" si="0"/>
        <v>31.51</v>
      </c>
      <c r="I16" s="3">
        <f t="shared" si="0"/>
        <v>32.81</v>
      </c>
      <c r="J16" s="3">
        <f t="shared" si="0"/>
        <v>32.47</v>
      </c>
      <c r="K16" s="3"/>
      <c r="L16" s="3">
        <f>AVERAGE(B16:J16)</f>
        <v>32.32777777777778</v>
      </c>
      <c r="M16" s="3">
        <f>STDEV(B16:J16)</f>
        <v>0.5601066366721001</v>
      </c>
      <c r="N16" s="3"/>
      <c r="O16" s="3"/>
      <c r="P16" s="3"/>
    </row>
    <row r="17" spans="1:16" ht="12.75">
      <c r="A17" s="1" t="s">
        <v>71</v>
      </c>
      <c r="B17" s="3">
        <v>27.65</v>
      </c>
      <c r="C17" s="3">
        <v>27.65</v>
      </c>
      <c r="D17" s="3">
        <v>27.65</v>
      </c>
      <c r="E17" s="3">
        <v>27.65</v>
      </c>
      <c r="F17" s="3">
        <v>27.65</v>
      </c>
      <c r="G17" s="3">
        <v>27.65</v>
      </c>
      <c r="H17" s="3">
        <v>27.65</v>
      </c>
      <c r="I17" s="3">
        <v>27.65</v>
      </c>
      <c r="J17" s="3">
        <v>27.65</v>
      </c>
      <c r="K17" s="3"/>
      <c r="L17" s="3">
        <f>AVERAGE(B17:J17)</f>
        <v>27.650000000000002</v>
      </c>
      <c r="M17" s="3">
        <f>STDEV(B17:J17)</f>
        <v>0</v>
      </c>
      <c r="N17" s="3"/>
      <c r="O17" s="3"/>
      <c r="P17" s="3"/>
    </row>
    <row r="18" spans="1:16" ht="12.75">
      <c r="A18" s="1" t="s">
        <v>72</v>
      </c>
      <c r="B18" s="3">
        <f>100-SUM(B16:B17)</f>
        <v>40.050000000000004</v>
      </c>
      <c r="C18" s="3">
        <f aca="true" t="shared" si="1" ref="C18:J18">100-SUM(C16:C17)</f>
        <v>40.300000000000004</v>
      </c>
      <c r="D18" s="3">
        <f t="shared" si="1"/>
        <v>40.22</v>
      </c>
      <c r="E18" s="3">
        <f t="shared" si="1"/>
        <v>39.65</v>
      </c>
      <c r="F18" s="3">
        <f t="shared" si="1"/>
        <v>40.66</v>
      </c>
      <c r="G18" s="3">
        <f t="shared" si="1"/>
        <v>39.06</v>
      </c>
      <c r="H18" s="3">
        <f t="shared" si="1"/>
        <v>40.84</v>
      </c>
      <c r="I18" s="3">
        <f t="shared" si="1"/>
        <v>39.54</v>
      </c>
      <c r="J18" s="3">
        <f t="shared" si="1"/>
        <v>39.88</v>
      </c>
      <c r="K18" s="3"/>
      <c r="L18" s="3">
        <f>AVERAGE(B18:J18)</f>
        <v>40.02222222222222</v>
      </c>
      <c r="M18" s="3">
        <f>STDEV(B18:J18)</f>
        <v>0.5601066366725062</v>
      </c>
      <c r="N18" s="3"/>
      <c r="O18" s="3"/>
      <c r="P18" s="3"/>
    </row>
    <row r="19" spans="1:16" ht="12.75">
      <c r="A19" s="1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1" t="s">
        <v>74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6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1" t="s">
        <v>29</v>
      </c>
      <c r="B23" s="3" t="s">
        <v>30</v>
      </c>
      <c r="C23" s="3" t="s">
        <v>31</v>
      </c>
      <c r="D23" s="3" t="s">
        <v>32</v>
      </c>
      <c r="E23" s="3">
        <v>20</v>
      </c>
      <c r="F23" s="3" t="s">
        <v>33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1" t="s">
        <v>39</v>
      </c>
      <c r="B24" s="2">
        <v>3.0026122349688666</v>
      </c>
      <c r="C24" s="2">
        <v>2.974476536106576</v>
      </c>
      <c r="D24" s="2">
        <v>2.983469894319162</v>
      </c>
      <c r="E24" s="2">
        <v>3.0478225043749125</v>
      </c>
      <c r="F24" s="2">
        <v>2.934123187807742</v>
      </c>
      <c r="G24" s="2">
        <v>3.1149451390201337</v>
      </c>
      <c r="H24" s="2">
        <v>2.914017873134422</v>
      </c>
      <c r="I24" s="2">
        <v>3.060297213782391</v>
      </c>
      <c r="J24" s="2">
        <v>3.0217974720858276</v>
      </c>
      <c r="K24" s="2"/>
      <c r="L24" s="2">
        <f>AVERAGE(B24:J24)</f>
        <v>3.005951339511115</v>
      </c>
      <c r="M24" s="2">
        <f>STDEV(B24:J24)</f>
        <v>0.06320175097447799</v>
      </c>
      <c r="N24" s="4">
        <v>3</v>
      </c>
      <c r="O24" s="3"/>
      <c r="P24" s="3"/>
    </row>
    <row r="25" spans="1:16" ht="12.75">
      <c r="A25" s="1" t="s">
        <v>68</v>
      </c>
      <c r="B25" s="2">
        <v>16.00179535621716</v>
      </c>
      <c r="C25" s="2">
        <v>15.975501411892497</v>
      </c>
      <c r="D25" s="2">
        <v>15.98390606753268</v>
      </c>
      <c r="E25" s="2">
        <v>16.04404617474077</v>
      </c>
      <c r="F25" s="2">
        <v>15.937789581854913</v>
      </c>
      <c r="G25" s="2">
        <v>16.106774981546835</v>
      </c>
      <c r="H25" s="2">
        <v>15.91900035514199</v>
      </c>
      <c r="I25" s="2">
        <v>16.05570429335485</v>
      </c>
      <c r="J25" s="2">
        <v>16.01972473337882</v>
      </c>
      <c r="K25" s="2"/>
      <c r="L25" s="2">
        <f>AVERAGE(B25:J25)</f>
        <v>16.00491588396228</v>
      </c>
      <c r="M25" s="2">
        <f>STDEV(B25:J25)</f>
        <v>0.05906458302269375</v>
      </c>
      <c r="N25" s="4">
        <v>16</v>
      </c>
      <c r="O25" s="3" t="s">
        <v>79</v>
      </c>
      <c r="P25" s="3"/>
    </row>
    <row r="26" spans="1:16" ht="12.75">
      <c r="A26" s="1" t="s">
        <v>69</v>
      </c>
      <c r="B26" s="2">
        <v>5.9976600579483685</v>
      </c>
      <c r="C26" s="2">
        <v>6.02518183863145</v>
      </c>
      <c r="D26" s="2">
        <v>6.016384714609664</v>
      </c>
      <c r="E26" s="2">
        <v>5.953436272169801</v>
      </c>
      <c r="F26" s="2">
        <v>6.0646546808432005</v>
      </c>
      <c r="G26" s="2">
        <v>5.8877782468043005</v>
      </c>
      <c r="H26" s="2">
        <v>6.084321299529721</v>
      </c>
      <c r="I26" s="2">
        <v>5.941233759693456</v>
      </c>
      <c r="J26" s="2">
        <v>5.978893440816511</v>
      </c>
      <c r="K26" s="2"/>
      <c r="L26" s="2">
        <f>AVERAGE(B26:J26)</f>
        <v>5.994393812338497</v>
      </c>
      <c r="M26" s="2">
        <f>STDEV(B26:J26)</f>
        <v>0.06182269499052154</v>
      </c>
      <c r="N26" s="4">
        <v>6</v>
      </c>
      <c r="O26" s="3"/>
      <c r="P26" s="3"/>
    </row>
    <row r="27" spans="1:16" ht="12.75">
      <c r="A27" s="1" t="s">
        <v>28</v>
      </c>
      <c r="B27" s="3">
        <f>SUM(B24:B26)</f>
        <v>25.002067649134393</v>
      </c>
      <c r="C27" s="3">
        <f aca="true" t="shared" si="2" ref="C27:J27">SUM(C24:C26)</f>
        <v>24.975159786630524</v>
      </c>
      <c r="D27" s="3">
        <f t="shared" si="2"/>
        <v>24.983760676461507</v>
      </c>
      <c r="E27" s="3">
        <f t="shared" si="2"/>
        <v>25.045304951285488</v>
      </c>
      <c r="F27" s="3">
        <f t="shared" si="2"/>
        <v>24.936567450505855</v>
      </c>
      <c r="G27" s="3">
        <f t="shared" si="2"/>
        <v>25.109498367371266</v>
      </c>
      <c r="H27" s="3">
        <f t="shared" si="2"/>
        <v>24.917339527806135</v>
      </c>
      <c r="I27" s="3">
        <f t="shared" si="2"/>
        <v>25.0572352668307</v>
      </c>
      <c r="J27" s="3">
        <f t="shared" si="2"/>
        <v>25.020415646281155</v>
      </c>
      <c r="K27" s="3"/>
      <c r="L27" s="2">
        <f>AVERAGE(B27:J27)</f>
        <v>25.005261035811895</v>
      </c>
      <c r="M27" s="2">
        <f>STDEV(B27:J27)</f>
        <v>0.06044363900525073</v>
      </c>
      <c r="N27" s="3"/>
      <c r="O27" s="3"/>
      <c r="P27" s="3"/>
    </row>
    <row r="28" spans="2:17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ht="20.25">
      <c r="B29" s="3"/>
      <c r="C29" s="3" t="s">
        <v>76</v>
      </c>
      <c r="D29" s="3"/>
      <c r="E29" s="3"/>
      <c r="F29" s="7" t="s">
        <v>75</v>
      </c>
      <c r="G29" s="3"/>
      <c r="H29" s="3"/>
      <c r="I29" s="3"/>
      <c r="J29" s="3"/>
      <c r="K29" s="3"/>
      <c r="L29" s="1" t="s">
        <v>73</v>
      </c>
      <c r="M29" s="3"/>
      <c r="N29" s="3"/>
      <c r="O29" s="3"/>
      <c r="P29" s="3"/>
      <c r="Q29" s="3"/>
    </row>
    <row r="30" spans="3:12" ht="20.25">
      <c r="C30" s="1" t="s">
        <v>77</v>
      </c>
      <c r="F30" s="7" t="s">
        <v>78</v>
      </c>
      <c r="L30" s="1" t="s">
        <v>74</v>
      </c>
    </row>
    <row r="31" ht="13.5">
      <c r="F31"/>
    </row>
    <row r="32" spans="1:8" ht="12.75">
      <c r="A32" s="1" t="s">
        <v>44</v>
      </c>
      <c r="B32" s="1" t="s">
        <v>45</v>
      </c>
      <c r="C32" s="1" t="s">
        <v>46</v>
      </c>
      <c r="D32" s="1" t="s">
        <v>47</v>
      </c>
      <c r="E32" s="1" t="s">
        <v>48</v>
      </c>
      <c r="F32" s="1" t="s">
        <v>49</v>
      </c>
      <c r="G32" s="1" t="s">
        <v>50</v>
      </c>
      <c r="H32" s="1" t="s">
        <v>51</v>
      </c>
    </row>
    <row r="33" spans="1:8" ht="12.75">
      <c r="A33" s="1" t="s">
        <v>52</v>
      </c>
      <c r="B33" s="1" t="s">
        <v>16</v>
      </c>
      <c r="C33" s="1" t="s">
        <v>53</v>
      </c>
      <c r="D33" s="1">
        <v>20</v>
      </c>
      <c r="E33" s="1">
        <v>10</v>
      </c>
      <c r="F33" s="1">
        <v>800</v>
      </c>
      <c r="G33" s="1">
        <v>-800</v>
      </c>
      <c r="H33" s="1" t="s">
        <v>54</v>
      </c>
    </row>
    <row r="34" spans="1:8" ht="12.75">
      <c r="A34" s="1" t="s">
        <v>52</v>
      </c>
      <c r="B34" s="1" t="s">
        <v>34</v>
      </c>
      <c r="C34" s="1" t="s">
        <v>53</v>
      </c>
      <c r="D34" s="1">
        <v>20</v>
      </c>
      <c r="E34" s="1">
        <v>10</v>
      </c>
      <c r="F34" s="1">
        <v>600</v>
      </c>
      <c r="G34" s="1">
        <v>-600</v>
      </c>
      <c r="H34" s="1" t="s">
        <v>55</v>
      </c>
    </row>
    <row r="35" spans="1:8" ht="12.75">
      <c r="A35" s="1" t="s">
        <v>52</v>
      </c>
      <c r="B35" s="1" t="s">
        <v>37</v>
      </c>
      <c r="C35" s="1" t="s">
        <v>53</v>
      </c>
      <c r="D35" s="1">
        <v>20</v>
      </c>
      <c r="E35" s="1">
        <v>10</v>
      </c>
      <c r="F35" s="1">
        <v>600</v>
      </c>
      <c r="G35" s="1">
        <v>-600</v>
      </c>
      <c r="H35" s="1" t="s">
        <v>56</v>
      </c>
    </row>
    <row r="36" spans="1:8" ht="12.75">
      <c r="A36" s="1" t="s">
        <v>52</v>
      </c>
      <c r="B36" s="1" t="s">
        <v>35</v>
      </c>
      <c r="C36" s="1" t="s">
        <v>53</v>
      </c>
      <c r="D36" s="1">
        <v>20</v>
      </c>
      <c r="E36" s="1">
        <v>10</v>
      </c>
      <c r="F36" s="1">
        <v>600</v>
      </c>
      <c r="G36" s="1">
        <v>-600</v>
      </c>
      <c r="H36" s="1" t="s">
        <v>56</v>
      </c>
    </row>
    <row r="37" spans="1:8" ht="12.75">
      <c r="A37" s="1" t="s">
        <v>52</v>
      </c>
      <c r="B37" s="1" t="s">
        <v>36</v>
      </c>
      <c r="C37" s="1" t="s">
        <v>53</v>
      </c>
      <c r="D37" s="1">
        <v>20</v>
      </c>
      <c r="E37" s="1">
        <v>10</v>
      </c>
      <c r="F37" s="1">
        <v>600</v>
      </c>
      <c r="G37" s="1">
        <v>-600</v>
      </c>
      <c r="H37" s="1" t="s">
        <v>57</v>
      </c>
    </row>
    <row r="38" spans="1:8" ht="12.75">
      <c r="A38" s="1" t="s">
        <v>58</v>
      </c>
      <c r="B38" s="1" t="s">
        <v>42</v>
      </c>
      <c r="C38" s="1" t="s">
        <v>53</v>
      </c>
      <c r="D38" s="1">
        <v>20</v>
      </c>
      <c r="E38" s="1">
        <v>10</v>
      </c>
      <c r="F38" s="1">
        <v>500</v>
      </c>
      <c r="G38" s="1">
        <v>-500</v>
      </c>
      <c r="H38" s="1" t="s">
        <v>59</v>
      </c>
    </row>
    <row r="39" spans="1:8" ht="12.75">
      <c r="A39" s="1" t="s">
        <v>60</v>
      </c>
      <c r="B39" s="1" t="s">
        <v>21</v>
      </c>
      <c r="C39" s="1" t="s">
        <v>53</v>
      </c>
      <c r="D39" s="1">
        <v>20</v>
      </c>
      <c r="E39" s="1">
        <v>10</v>
      </c>
      <c r="F39" s="1">
        <v>500</v>
      </c>
      <c r="G39" s="1">
        <v>-250</v>
      </c>
      <c r="H39" s="1" t="s">
        <v>61</v>
      </c>
    </row>
    <row r="40" spans="1:8" ht="12.75">
      <c r="A40" s="1" t="s">
        <v>60</v>
      </c>
      <c r="B40" s="1" t="s">
        <v>38</v>
      </c>
      <c r="C40" s="1" t="s">
        <v>53</v>
      </c>
      <c r="D40" s="1">
        <v>20</v>
      </c>
      <c r="E40" s="1">
        <v>10</v>
      </c>
      <c r="F40" s="1">
        <v>600</v>
      </c>
      <c r="G40" s="1">
        <v>-600</v>
      </c>
      <c r="H40" s="1" t="s">
        <v>62</v>
      </c>
    </row>
    <row r="41" spans="1:8" ht="12.75">
      <c r="A41" s="1" t="s">
        <v>60</v>
      </c>
      <c r="B41" s="1" t="s">
        <v>39</v>
      </c>
      <c r="C41" s="1" t="s">
        <v>53</v>
      </c>
      <c r="D41" s="1">
        <v>20</v>
      </c>
      <c r="E41" s="1">
        <v>10</v>
      </c>
      <c r="F41" s="1">
        <v>500</v>
      </c>
      <c r="G41" s="1">
        <v>-500</v>
      </c>
      <c r="H41" s="1" t="s">
        <v>63</v>
      </c>
    </row>
    <row r="42" spans="1:8" ht="12.75">
      <c r="A42" s="1" t="s">
        <v>60</v>
      </c>
      <c r="B42" s="1" t="s">
        <v>40</v>
      </c>
      <c r="C42" s="1" t="s">
        <v>53</v>
      </c>
      <c r="D42" s="1">
        <v>20</v>
      </c>
      <c r="E42" s="1">
        <v>10</v>
      </c>
      <c r="F42" s="1">
        <v>600</v>
      </c>
      <c r="G42" s="1">
        <v>-600</v>
      </c>
      <c r="H42" s="1" t="s">
        <v>64</v>
      </c>
    </row>
    <row r="43" spans="1:8" ht="12.75">
      <c r="A43" s="1" t="s">
        <v>60</v>
      </c>
      <c r="B43" s="1" t="s">
        <v>41</v>
      </c>
      <c r="C43" s="1" t="s">
        <v>53</v>
      </c>
      <c r="D43" s="1">
        <v>20</v>
      </c>
      <c r="E43" s="1">
        <v>10</v>
      </c>
      <c r="F43" s="1">
        <v>600</v>
      </c>
      <c r="G43" s="1">
        <v>-600</v>
      </c>
      <c r="H43" s="1" t="s">
        <v>65</v>
      </c>
    </row>
    <row r="44" spans="1:8" ht="12.75">
      <c r="A44" s="1" t="s">
        <v>58</v>
      </c>
      <c r="B44" s="1" t="s">
        <v>43</v>
      </c>
      <c r="C44" s="1" t="s">
        <v>53</v>
      </c>
      <c r="D44" s="1">
        <v>20</v>
      </c>
      <c r="E44" s="1">
        <v>10</v>
      </c>
      <c r="F44" s="1">
        <v>500</v>
      </c>
      <c r="G44" s="1">
        <v>-500</v>
      </c>
      <c r="H44" s="1" t="s">
        <v>66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2008-02-27T00:38:03Z</dcterms:created>
  <dcterms:modified xsi:type="dcterms:W3CDTF">2008-02-27T00:41:55Z</dcterms:modified>
  <cp:category/>
  <cp:version/>
  <cp:contentType/>
  <cp:contentStatus/>
</cp:coreProperties>
</file>