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325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<sst xmlns="http://schemas.openxmlformats.org/spreadsheetml/2006/main" count="130" uniqueCount="79">
  <si>
    <t>Num</t>
  </si>
  <si>
    <t>Total</t>
  </si>
  <si>
    <t xml:space="preserve">#43 </t>
  </si>
  <si>
    <t xml:space="preserve">#44 </t>
  </si>
  <si>
    <t xml:space="preserve">#45 </t>
  </si>
  <si>
    <t xml:space="preserve">#46 </t>
  </si>
  <si>
    <t xml:space="preserve">#47 </t>
  </si>
  <si>
    <t xml:space="preserve">phosphohedyphane60733                        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</si>
  <si>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Pb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Cl</t>
    </r>
  </si>
  <si>
    <t>ideal</t>
  </si>
  <si>
    <t>measured</t>
  </si>
  <si>
    <t>average</t>
  </si>
  <si>
    <t>stdev</t>
  </si>
  <si>
    <t>not present in the wds scan; not in totals</t>
  </si>
  <si>
    <t>P</t>
  </si>
  <si>
    <t>Ca</t>
  </si>
  <si>
    <t>Cl</t>
  </si>
  <si>
    <t>As</t>
  </si>
  <si>
    <t>Na</t>
  </si>
  <si>
    <t>S</t>
  </si>
  <si>
    <t xml:space="preserve"> </t>
  </si>
  <si>
    <t>Pb</t>
  </si>
  <si>
    <t>Cation numbers normalized to 12.5 O</t>
  </si>
  <si>
    <t>(+) charges</t>
  </si>
  <si>
    <t>in formula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</si>
  <si>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</si>
  <si>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</si>
  <si>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</si>
  <si>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</si>
  <si>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</si>
  <si>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</si>
  <si>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</si>
  <si>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</si>
  <si>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</si>
  <si>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F</t>
  </si>
  <si>
    <t>Ka</t>
  </si>
  <si>
    <t>MgF2</t>
  </si>
  <si>
    <t>albite-Cr</t>
  </si>
  <si>
    <t>La</t>
  </si>
  <si>
    <t>as</t>
  </si>
  <si>
    <t>Mg</t>
  </si>
  <si>
    <t>diopside</t>
  </si>
  <si>
    <t>Al</t>
  </si>
  <si>
    <t>anor-hk</t>
  </si>
  <si>
    <t>PET</t>
  </si>
  <si>
    <t>apatite</t>
  </si>
  <si>
    <t>barite2</t>
  </si>
  <si>
    <t>K</t>
  </si>
  <si>
    <t>kspar-OR1</t>
  </si>
  <si>
    <t>scap-s</t>
  </si>
  <si>
    <t>Mn</t>
  </si>
  <si>
    <t>rhod-791</t>
  </si>
  <si>
    <t>Ma</t>
  </si>
  <si>
    <t>wulfenite</t>
  </si>
  <si>
    <t>LIF</t>
  </si>
  <si>
    <t>Ti</t>
  </si>
  <si>
    <t>rutile1</t>
  </si>
  <si>
    <t>Fe</t>
  </si>
  <si>
    <t>fayalite</t>
  </si>
  <si>
    <t>Cu</t>
  </si>
  <si>
    <t>chalcopy</t>
  </si>
  <si>
    <t>Zn</t>
  </si>
  <si>
    <t>willemit2</t>
  </si>
  <si>
    <r>
      <t>(Ca</t>
    </r>
    <r>
      <rPr>
        <vertAlign val="subscript"/>
        <sz val="14"/>
        <rFont val="Times New Roman"/>
        <family val="1"/>
      </rPr>
      <t>1.75</t>
    </r>
    <r>
      <rPr>
        <sz val="14"/>
        <rFont val="Times New Roman"/>
        <family val="1"/>
      </rPr>
      <t>Pb</t>
    </r>
    <r>
      <rPr>
        <vertAlign val="subscript"/>
        <sz val="14"/>
        <rFont val="Times New Roman"/>
        <family val="1"/>
      </rPr>
      <t>0.22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Pb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1.00</t>
    </r>
  </si>
  <si>
    <t>PbO</t>
  </si>
  <si>
    <t>P2O5</t>
  </si>
  <si>
    <t>CaO</t>
  </si>
  <si>
    <t>As2O5</t>
  </si>
  <si>
    <t>Na2O</t>
  </si>
  <si>
    <t>SO3</t>
  </si>
  <si>
    <t>ZnO</t>
  </si>
  <si>
    <t>CuO</t>
  </si>
  <si>
    <t>MnO</t>
  </si>
  <si>
    <t>FeO</t>
  </si>
  <si>
    <t>TiO2</t>
  </si>
  <si>
    <t>Al2O3</t>
  </si>
  <si>
    <t>K2O</t>
  </si>
  <si>
    <t>MgO</t>
  </si>
  <si>
    <t>Cl2=-O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</si>
</sst>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"/>
  </numFmts>
  <fonts count="7">
    <font>
      <sz val="10"/>
      <name val="Courier New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Q19" sqref="Q19"/>
    </sheetView>
  </sheetViews>
  <sheetFormatPr defaultColWidth="9.00390625" defaultRowHeight="13.5"/>
  <cols>
    <col min="1" max="1" width="6.50390625" style="2" customWidth="1"/>
    <col min="2" max="16384" width="5.75390625" style="2" customWidth="1"/>
  </cols>
  <sheetData>
    <row r="1" spans="1:3" ht="12.75">
      <c r="A1" s="1" t="s">
        <v>7</v>
      </c>
      <c r="B1" s="1"/>
      <c r="C1" s="1"/>
    </row>
    <row r="2" spans="1:9" ht="12.75">
      <c r="A2" s="2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H2" s="2" t="s">
        <v>11</v>
      </c>
      <c r="I2" s="2" t="s">
        <v>12</v>
      </c>
    </row>
    <row r="3" spans="1:9" ht="12.75">
      <c r="A3" s="2" t="s">
        <v>64</v>
      </c>
      <c r="B3" s="3">
        <v>65.86</v>
      </c>
      <c r="C3" s="3">
        <v>65.64</v>
      </c>
      <c r="D3" s="3">
        <v>65.35</v>
      </c>
      <c r="E3" s="3">
        <v>65.37</v>
      </c>
      <c r="F3" s="3">
        <v>65.65</v>
      </c>
      <c r="G3" s="3"/>
      <c r="H3" s="3">
        <f>AVERAGE(B3:F3)</f>
        <v>65.574</v>
      </c>
      <c r="I3" s="3">
        <f>STDEV(B3:F3)</f>
        <v>0.21431285542455414</v>
      </c>
    </row>
    <row r="4" spans="1:9" ht="12.75">
      <c r="A4" s="2" t="s">
        <v>65</v>
      </c>
      <c r="B4" s="3">
        <v>18.38</v>
      </c>
      <c r="C4" s="3">
        <v>18.39</v>
      </c>
      <c r="D4" s="3">
        <v>18.51</v>
      </c>
      <c r="E4" s="3">
        <v>18.11</v>
      </c>
      <c r="F4" s="3">
        <v>17.59</v>
      </c>
      <c r="G4" s="3"/>
      <c r="H4" s="3">
        <f>AVERAGE(B4:F4)</f>
        <v>18.196</v>
      </c>
      <c r="I4" s="3">
        <f>STDEV(B4:F4)</f>
        <v>0.3690257443592665</v>
      </c>
    </row>
    <row r="5" spans="1:9" ht="12.75">
      <c r="A5" s="2" t="s">
        <v>66</v>
      </c>
      <c r="B5" s="3">
        <v>9.18</v>
      </c>
      <c r="C5" s="3">
        <v>9.22</v>
      </c>
      <c r="D5" s="3">
        <v>9.38</v>
      </c>
      <c r="E5" s="3">
        <v>9.26</v>
      </c>
      <c r="F5" s="3">
        <v>8.84</v>
      </c>
      <c r="G5" s="3"/>
      <c r="H5" s="3">
        <f>AVERAGE(B5:F5)</f>
        <v>9.175999999999998</v>
      </c>
      <c r="I5" s="3">
        <f>STDEV(B5:F5)</f>
        <v>0.2021880312976403</v>
      </c>
    </row>
    <row r="6" spans="1:9" ht="12.75">
      <c r="A6" s="2" t="s">
        <v>16</v>
      </c>
      <c r="B6" s="3">
        <v>3.40824</v>
      </c>
      <c r="C6" s="3">
        <v>3.4211499999999995</v>
      </c>
      <c r="D6" s="3">
        <v>3.3824199999999998</v>
      </c>
      <c r="E6" s="3">
        <v>3.2920499999999997</v>
      </c>
      <c r="F6" s="3">
        <v>3.3953299999999995</v>
      </c>
      <c r="G6" s="3"/>
      <c r="H6" s="3">
        <f aca="true" t="shared" si="0" ref="H6:H19">AVERAGE(B6:F6)</f>
        <v>3.3798379999999995</v>
      </c>
      <c r="I6" s="3">
        <f aca="true" t="shared" si="1" ref="I6:I19">STDEV(B6:F6)</f>
        <v>0.05115358413641019</v>
      </c>
    </row>
    <row r="7" spans="1:9" ht="12.75">
      <c r="A7" s="2" t="s">
        <v>67</v>
      </c>
      <c r="B7" s="3">
        <v>2.19</v>
      </c>
      <c r="C7" s="3">
        <v>2</v>
      </c>
      <c r="D7" s="3">
        <v>1.86</v>
      </c>
      <c r="E7" s="3">
        <v>2.03</v>
      </c>
      <c r="F7" s="3">
        <v>2.7</v>
      </c>
      <c r="G7" s="3"/>
      <c r="H7" s="3">
        <f t="shared" si="0"/>
        <v>2.156</v>
      </c>
      <c r="I7" s="3">
        <f t="shared" si="1"/>
        <v>0.3259294402167398</v>
      </c>
    </row>
    <row r="8" spans="1:9" ht="12.75">
      <c r="A8" s="2" t="s">
        <v>68</v>
      </c>
      <c r="B8" s="3">
        <v>0.3</v>
      </c>
      <c r="C8" s="3">
        <v>0.27</v>
      </c>
      <c r="D8" s="3">
        <v>0.25</v>
      </c>
      <c r="E8" s="3">
        <v>0.25</v>
      </c>
      <c r="F8" s="3">
        <v>0.28</v>
      </c>
      <c r="G8" s="3"/>
      <c r="H8" s="3">
        <f t="shared" si="0"/>
        <v>0.27</v>
      </c>
      <c r="I8" s="3">
        <f t="shared" si="1"/>
        <v>0.02121320343559624</v>
      </c>
    </row>
    <row r="9" spans="1:9" ht="12.75">
      <c r="A9" s="2" t="s">
        <v>69</v>
      </c>
      <c r="B9" s="3">
        <v>0.08</v>
      </c>
      <c r="C9" s="3">
        <v>0.2</v>
      </c>
      <c r="D9" s="3">
        <v>0.24</v>
      </c>
      <c r="E9" s="3">
        <v>0.22</v>
      </c>
      <c r="F9" s="3">
        <v>0.29</v>
      </c>
      <c r="G9" s="3"/>
      <c r="H9" s="3">
        <f t="shared" si="0"/>
        <v>0.20600000000000002</v>
      </c>
      <c r="I9" s="3">
        <f t="shared" si="1"/>
        <v>0.07797435475847173</v>
      </c>
    </row>
    <row r="10" spans="1:10" s="6" customFormat="1" ht="12.75">
      <c r="A10" s="6" t="s">
        <v>70</v>
      </c>
      <c r="B10" s="7">
        <v>0.02</v>
      </c>
      <c r="C10" s="7">
        <v>0</v>
      </c>
      <c r="D10" s="7">
        <v>0.03</v>
      </c>
      <c r="E10" s="7">
        <v>0.09</v>
      </c>
      <c r="F10" s="7">
        <v>0.05</v>
      </c>
      <c r="G10" s="7"/>
      <c r="H10" s="7">
        <f t="shared" si="0"/>
        <v>0.038</v>
      </c>
      <c r="I10" s="7">
        <f t="shared" si="1"/>
        <v>0.034205262752974135</v>
      </c>
      <c r="J10" s="6" t="s">
        <v>13</v>
      </c>
    </row>
    <row r="11" spans="1:10" s="6" customFormat="1" ht="12.75">
      <c r="A11" s="6" t="s">
        <v>71</v>
      </c>
      <c r="B11" s="7">
        <v>0</v>
      </c>
      <c r="C11" s="7">
        <v>0</v>
      </c>
      <c r="D11" s="7">
        <v>0.06</v>
      </c>
      <c r="E11" s="7">
        <v>0.07</v>
      </c>
      <c r="F11" s="7">
        <v>0</v>
      </c>
      <c r="G11" s="7"/>
      <c r="H11" s="7">
        <f t="shared" si="0"/>
        <v>0.026000000000000002</v>
      </c>
      <c r="I11" s="7">
        <f t="shared" si="1"/>
        <v>0.03577708763999664</v>
      </c>
      <c r="J11" s="6" t="s">
        <v>13</v>
      </c>
    </row>
    <row r="12" spans="1:10" s="6" customFormat="1" ht="12.75">
      <c r="A12" s="6" t="s">
        <v>72</v>
      </c>
      <c r="B12" s="7">
        <v>0</v>
      </c>
      <c r="C12" s="7">
        <v>0.05</v>
      </c>
      <c r="D12" s="7">
        <v>0</v>
      </c>
      <c r="E12" s="7">
        <v>0.06</v>
      </c>
      <c r="F12" s="7">
        <v>0</v>
      </c>
      <c r="G12" s="7"/>
      <c r="H12" s="7">
        <f t="shared" si="0"/>
        <v>0.022</v>
      </c>
      <c r="I12" s="7">
        <f t="shared" si="1"/>
        <v>0.030331501776206204</v>
      </c>
      <c r="J12" s="6" t="s">
        <v>13</v>
      </c>
    </row>
    <row r="13" spans="1:10" s="6" customFormat="1" ht="12.75">
      <c r="A13" s="6" t="s">
        <v>73</v>
      </c>
      <c r="B13" s="7">
        <v>0</v>
      </c>
      <c r="C13" s="7">
        <v>0</v>
      </c>
      <c r="D13" s="7">
        <v>0</v>
      </c>
      <c r="E13" s="7">
        <v>0.06</v>
      </c>
      <c r="F13" s="7">
        <v>0.01</v>
      </c>
      <c r="G13" s="7"/>
      <c r="H13" s="7">
        <f t="shared" si="0"/>
        <v>0.013999999999999999</v>
      </c>
      <c r="I13" s="7">
        <f t="shared" si="1"/>
        <v>0.026076809620810597</v>
      </c>
      <c r="J13" s="6" t="s">
        <v>13</v>
      </c>
    </row>
    <row r="14" spans="1:10" s="6" customFormat="1" ht="12.75">
      <c r="A14" s="6" t="s">
        <v>74</v>
      </c>
      <c r="B14" s="7">
        <v>0.02</v>
      </c>
      <c r="C14" s="7">
        <v>0</v>
      </c>
      <c r="D14" s="7">
        <v>0.04</v>
      </c>
      <c r="E14" s="7">
        <v>0</v>
      </c>
      <c r="F14" s="7">
        <v>0</v>
      </c>
      <c r="G14" s="7"/>
      <c r="H14" s="7">
        <f t="shared" si="0"/>
        <v>0.012</v>
      </c>
      <c r="I14" s="7">
        <f t="shared" si="1"/>
        <v>0.01788854381999832</v>
      </c>
      <c r="J14" s="6" t="s">
        <v>13</v>
      </c>
    </row>
    <row r="15" spans="1:10" s="6" customFormat="1" ht="12.75">
      <c r="A15" s="6" t="s">
        <v>75</v>
      </c>
      <c r="B15" s="7">
        <v>0.01</v>
      </c>
      <c r="C15" s="7">
        <v>0.01</v>
      </c>
      <c r="D15" s="7">
        <v>0</v>
      </c>
      <c r="E15" s="7">
        <v>0.01</v>
      </c>
      <c r="F15" s="7">
        <v>0</v>
      </c>
      <c r="G15" s="7"/>
      <c r="H15" s="7">
        <f t="shared" si="0"/>
        <v>0.006</v>
      </c>
      <c r="I15" s="7">
        <f t="shared" si="1"/>
        <v>0.005477225575051662</v>
      </c>
      <c r="J15" s="6" t="s">
        <v>13</v>
      </c>
    </row>
    <row r="16" spans="1:10" s="6" customFormat="1" ht="12.75">
      <c r="A16" s="6" t="s">
        <v>76</v>
      </c>
      <c r="B16" s="7">
        <v>0.01</v>
      </c>
      <c r="C16" s="7">
        <v>0</v>
      </c>
      <c r="D16" s="7">
        <v>0</v>
      </c>
      <c r="E16" s="7">
        <v>0</v>
      </c>
      <c r="F16" s="7">
        <v>0</v>
      </c>
      <c r="G16" s="7"/>
      <c r="H16" s="7">
        <f t="shared" si="0"/>
        <v>0.002</v>
      </c>
      <c r="I16" s="7">
        <f t="shared" si="1"/>
        <v>0.00447213595499958</v>
      </c>
      <c r="J16" s="6" t="s">
        <v>13</v>
      </c>
    </row>
    <row r="17" spans="1:10" s="6" customFormat="1" ht="12.75">
      <c r="A17" s="6" t="s">
        <v>77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/>
      <c r="H17" s="7">
        <f t="shared" si="0"/>
        <v>0</v>
      </c>
      <c r="I17" s="7">
        <f t="shared" si="1"/>
        <v>0</v>
      </c>
      <c r="J17" s="6" t="s">
        <v>13</v>
      </c>
    </row>
    <row r="18" spans="1:10" s="6" customFormat="1" ht="12.75">
      <c r="A18" s="6" t="s">
        <v>34</v>
      </c>
      <c r="B18" s="7">
        <v>0.25</v>
      </c>
      <c r="C18" s="7">
        <v>0.85</v>
      </c>
      <c r="D18" s="7">
        <v>0.42</v>
      </c>
      <c r="E18" s="7">
        <v>1.79</v>
      </c>
      <c r="F18" s="7">
        <v>0.56</v>
      </c>
      <c r="G18" s="7"/>
      <c r="H18" s="7">
        <f t="shared" si="0"/>
        <v>0.774</v>
      </c>
      <c r="I18" s="7">
        <f t="shared" si="1"/>
        <v>0.6090402285563737</v>
      </c>
      <c r="J18" s="6" t="s">
        <v>13</v>
      </c>
    </row>
    <row r="19" spans="1:9" ht="12.75">
      <c r="A19" s="2" t="s">
        <v>1</v>
      </c>
      <c r="B19" s="3">
        <f>SUM(B3:B9)</f>
        <v>99.39823999999999</v>
      </c>
      <c r="C19" s="3">
        <f>SUM(C3:C9)</f>
        <v>99.14115</v>
      </c>
      <c r="D19" s="3">
        <f>SUM(D3:D9)</f>
        <v>98.97241999999999</v>
      </c>
      <c r="E19" s="3">
        <f>SUM(E3:E9)</f>
        <v>98.53205000000001</v>
      </c>
      <c r="F19" s="3">
        <f>SUM(F3:F9)</f>
        <v>98.74533000000002</v>
      </c>
      <c r="G19" s="3"/>
      <c r="H19" s="3">
        <f t="shared" si="0"/>
        <v>98.95783800000001</v>
      </c>
      <c r="I19" s="3">
        <f t="shared" si="1"/>
        <v>0.33698105164721387</v>
      </c>
    </row>
    <row r="20" spans="1:9" ht="12.75">
      <c r="A20" s="2" t="s">
        <v>78</v>
      </c>
      <c r="B20" s="3">
        <f>B6-B6/1.291</f>
        <v>0.76824</v>
      </c>
      <c r="C20" s="3">
        <f>C6-C6/1.291</f>
        <v>0.7711499999999996</v>
      </c>
      <c r="D20" s="3">
        <f>D6-D6/1.291</f>
        <v>0.7624199999999997</v>
      </c>
      <c r="E20" s="3">
        <f>E6-E6/1.291</f>
        <v>0.7420499999999999</v>
      </c>
      <c r="F20" s="3">
        <f>F6-F6/1.291</f>
        <v>0.7653299999999996</v>
      </c>
      <c r="G20" s="3"/>
      <c r="H20" s="3">
        <f>AVERAGE(B20:F20)</f>
        <v>0.7618379999999998</v>
      </c>
      <c r="I20" s="3">
        <f>STDEV(B20:F20)</f>
        <v>0.011530358624082422</v>
      </c>
    </row>
    <row r="21" spans="8:9" ht="12.75">
      <c r="H21" s="3"/>
      <c r="I21" s="3"/>
    </row>
    <row r="22" spans="1:12" ht="12.75">
      <c r="A22" s="2" t="s">
        <v>22</v>
      </c>
      <c r="H22" s="2" t="s">
        <v>11</v>
      </c>
      <c r="I22" s="2" t="s">
        <v>12</v>
      </c>
      <c r="J22" s="2" t="s">
        <v>24</v>
      </c>
      <c r="L22" s="2" t="s">
        <v>23</v>
      </c>
    </row>
    <row r="23" spans="1:12" ht="12.75">
      <c r="A23" s="2" t="s">
        <v>14</v>
      </c>
      <c r="B23" s="4">
        <v>2.786611385475877</v>
      </c>
      <c r="C23" s="4">
        <v>2.788226061140765</v>
      </c>
      <c r="D23" s="4">
        <v>2.7970021535008485</v>
      </c>
      <c r="E23" s="4">
        <v>2.7678852282943796</v>
      </c>
      <c r="F23" s="4">
        <v>2.704532981327534</v>
      </c>
      <c r="G23" s="4"/>
      <c r="H23" s="4">
        <f aca="true" t="shared" si="2" ref="H23:H28">AVERAGE(B23:F23)</f>
        <v>2.768851561947881</v>
      </c>
      <c r="I23" s="4">
        <f aca="true" t="shared" si="3" ref="I23:I28">STDEV(B23:F23)</f>
        <v>0.03748683758748791</v>
      </c>
      <c r="J23" s="8">
        <v>2.77</v>
      </c>
      <c r="K23" s="2">
        <v>5</v>
      </c>
      <c r="L23" s="3">
        <f>J23*K23</f>
        <v>13.85</v>
      </c>
    </row>
    <row r="24" spans="1:12" ht="12.75">
      <c r="A24" s="2" t="s">
        <v>17</v>
      </c>
      <c r="B24" s="4">
        <v>0.20505374464000653</v>
      </c>
      <c r="C24" s="4">
        <v>0.18727031382255013</v>
      </c>
      <c r="D24" s="4">
        <v>0.17357693520216488</v>
      </c>
      <c r="E24" s="4">
        <v>0.19161008132219925</v>
      </c>
      <c r="F24" s="4">
        <v>0.25637926392956467</v>
      </c>
      <c r="G24" s="4"/>
      <c r="H24" s="4">
        <f>AVERAGE(B24:F24)</f>
        <v>0.2027780677832971</v>
      </c>
      <c r="I24" s="4">
        <f>STDEV(B24:F24)</f>
        <v>0.03200073214783531</v>
      </c>
      <c r="J24" s="8">
        <v>0.2</v>
      </c>
      <c r="K24" s="2">
        <v>5</v>
      </c>
      <c r="L24" s="3">
        <f>J24*K24</f>
        <v>1</v>
      </c>
    </row>
    <row r="25" spans="1:12" ht="12.75">
      <c r="A25" s="2" t="s">
        <v>19</v>
      </c>
      <c r="B25" s="4">
        <v>0.010751552148289843</v>
      </c>
      <c r="C25" s="4">
        <v>0.026879830584475586</v>
      </c>
      <c r="D25" s="4">
        <v>0.03214755161459856</v>
      </c>
      <c r="E25" s="4">
        <v>0.029805923812027426</v>
      </c>
      <c r="F25" s="4">
        <v>0.03952525850147202</v>
      </c>
      <c r="G25" s="4"/>
      <c r="H25" s="4">
        <f>AVERAGE(B25:F25)</f>
        <v>0.027822023332172686</v>
      </c>
      <c r="I25" s="4">
        <f>STDEV(B25:F25)</f>
        <v>0.010628975527744283</v>
      </c>
      <c r="J25" s="8">
        <v>0.03</v>
      </c>
      <c r="K25" s="2">
        <v>6</v>
      </c>
      <c r="L25" s="3">
        <f>J25*K25</f>
        <v>0.18</v>
      </c>
    </row>
    <row r="26" spans="1:12" ht="12.75">
      <c r="A26" s="2" t="s">
        <v>21</v>
      </c>
      <c r="B26" s="4">
        <v>3.175033053444674</v>
      </c>
      <c r="C26" s="4">
        <v>3.1645389803177397</v>
      </c>
      <c r="D26" s="4">
        <v>3.1399851793488573</v>
      </c>
      <c r="E26" s="4">
        <v>3.1769014061654057</v>
      </c>
      <c r="F26" s="4">
        <v>3.2096434992656016</v>
      </c>
      <c r="G26" s="4"/>
      <c r="H26" s="4">
        <f>AVERAGE(B26:F26)</f>
        <v>3.1732204237084556</v>
      </c>
      <c r="I26" s="4">
        <f>STDEV(B26:F26)</f>
        <v>0.02511685001371264</v>
      </c>
      <c r="J26" s="1">
        <f>5-J27-J28</f>
        <v>3.22</v>
      </c>
      <c r="K26" s="2">
        <v>2</v>
      </c>
      <c r="L26" s="3">
        <f>J26*K26</f>
        <v>6.44</v>
      </c>
    </row>
    <row r="27" spans="1:12" ht="12.75">
      <c r="A27" s="2" t="s">
        <v>15</v>
      </c>
      <c r="B27" s="4">
        <v>1.7614663816154024</v>
      </c>
      <c r="C27" s="4">
        <v>1.769204158533391</v>
      </c>
      <c r="D27" s="4">
        <v>1.7938659973081004</v>
      </c>
      <c r="E27" s="4">
        <v>1.7911889105876049</v>
      </c>
      <c r="F27" s="4">
        <v>1.720202145676477</v>
      </c>
      <c r="G27" s="4"/>
      <c r="H27" s="4">
        <f t="shared" si="2"/>
        <v>1.7671855187441952</v>
      </c>
      <c r="I27" s="4">
        <f t="shared" si="3"/>
        <v>0.029716289881566643</v>
      </c>
      <c r="J27" s="1">
        <v>1.75</v>
      </c>
      <c r="K27" s="2">
        <v>2</v>
      </c>
      <c r="L27" s="3">
        <f>J27*K27</f>
        <v>3.5</v>
      </c>
    </row>
    <row r="28" spans="1:12" ht="12.75">
      <c r="A28" s="2" t="s">
        <v>18</v>
      </c>
      <c r="B28" s="4">
        <v>0.10416616641068678</v>
      </c>
      <c r="C28" s="4">
        <v>0.09375286397430635</v>
      </c>
      <c r="D28" s="4">
        <v>0.0865168934834282</v>
      </c>
      <c r="E28" s="4">
        <v>0.08750727553892175</v>
      </c>
      <c r="F28" s="4">
        <v>0.09859593282152325</v>
      </c>
      <c r="G28" s="4"/>
      <c r="H28" s="4">
        <f t="shared" si="2"/>
        <v>0.09410782644577326</v>
      </c>
      <c r="I28" s="4">
        <f t="shared" si="3"/>
        <v>0.007460375921472319</v>
      </c>
      <c r="J28" s="1">
        <v>0.03</v>
      </c>
      <c r="K28" s="2">
        <v>1</v>
      </c>
      <c r="L28" s="3">
        <f>J28*K28</f>
        <v>0.03</v>
      </c>
    </row>
    <row r="29" spans="1:12" ht="12.75">
      <c r="A29" s="2" t="s">
        <v>20</v>
      </c>
      <c r="B29" s="4" t="s">
        <v>20</v>
      </c>
      <c r="C29" s="4" t="s">
        <v>20</v>
      </c>
      <c r="D29" s="4" t="s">
        <v>20</v>
      </c>
      <c r="E29" s="4" t="s">
        <v>20</v>
      </c>
      <c r="F29" s="4" t="s">
        <v>20</v>
      </c>
      <c r="G29" s="4"/>
      <c r="H29" s="4"/>
      <c r="I29" s="4"/>
      <c r="L29" s="9">
        <f>SUM(L23:L28)</f>
        <v>25</v>
      </c>
    </row>
    <row r="30" ht="18.75">
      <c r="O30" s="5"/>
    </row>
    <row r="31" spans="1:10" ht="12.75">
      <c r="A31" s="2" t="s">
        <v>16</v>
      </c>
      <c r="B31" s="4">
        <v>1.0344283171560336</v>
      </c>
      <c r="C31" s="4">
        <v>1.0383833135398195</v>
      </c>
      <c r="D31" s="4">
        <v>1.0231828378918022</v>
      </c>
      <c r="E31" s="4">
        <v>1.007245606528257</v>
      </c>
      <c r="F31" s="4">
        <v>1.0450757360753602</v>
      </c>
      <c r="G31" s="4"/>
      <c r="H31" s="4">
        <f>AVERAGE(B31:F31)</f>
        <v>1.0296631622382546</v>
      </c>
      <c r="I31" s="4">
        <f>STDEV(B31:F31)</f>
        <v>0.014839445576251505</v>
      </c>
      <c r="J31" s="8">
        <v>1</v>
      </c>
    </row>
    <row r="35" spans="1:3" ht="20.25">
      <c r="A35" s="2" t="s">
        <v>9</v>
      </c>
      <c r="C35" s="5" t="s">
        <v>8</v>
      </c>
    </row>
    <row r="36" spans="1:3" ht="20.25">
      <c r="A36" s="2" t="s">
        <v>10</v>
      </c>
      <c r="C36" s="5" t="s">
        <v>63</v>
      </c>
    </row>
    <row r="40" spans="1:8" ht="12.75">
      <c r="A40" s="2" t="s">
        <v>25</v>
      </c>
      <c r="B40" s="2" t="s">
        <v>26</v>
      </c>
      <c r="C40" s="2" t="s">
        <v>27</v>
      </c>
      <c r="D40" s="2" t="s">
        <v>28</v>
      </c>
      <c r="E40" s="2" t="s">
        <v>29</v>
      </c>
      <c r="F40" s="2" t="s">
        <v>30</v>
      </c>
      <c r="G40" s="2" t="s">
        <v>31</v>
      </c>
      <c r="H40" s="2" t="s">
        <v>32</v>
      </c>
    </row>
    <row r="41" spans="1:8" ht="12.75">
      <c r="A41" s="2" t="s">
        <v>33</v>
      </c>
      <c r="B41" s="2" t="s">
        <v>34</v>
      </c>
      <c r="C41" s="2" t="s">
        <v>35</v>
      </c>
      <c r="D41" s="2">
        <v>20</v>
      </c>
      <c r="E41" s="2">
        <v>10</v>
      </c>
      <c r="F41" s="2">
        <v>0</v>
      </c>
      <c r="G41" s="2">
        <v>-700</v>
      </c>
      <c r="H41" s="2" t="s">
        <v>36</v>
      </c>
    </row>
    <row r="42" spans="1:8" ht="12.75">
      <c r="A42" s="2" t="s">
        <v>33</v>
      </c>
      <c r="B42" s="2" t="s">
        <v>18</v>
      </c>
      <c r="C42" s="2" t="s">
        <v>35</v>
      </c>
      <c r="D42" s="2">
        <v>20</v>
      </c>
      <c r="E42" s="2">
        <v>10</v>
      </c>
      <c r="F42" s="2">
        <v>600</v>
      </c>
      <c r="G42" s="2">
        <v>-600</v>
      </c>
      <c r="H42" s="2" t="s">
        <v>37</v>
      </c>
    </row>
    <row r="43" spans="1:8" ht="12.75">
      <c r="A43" s="2" t="s">
        <v>33</v>
      </c>
      <c r="B43" s="2" t="s">
        <v>17</v>
      </c>
      <c r="C43" s="2" t="s">
        <v>38</v>
      </c>
      <c r="D43" s="2">
        <v>20</v>
      </c>
      <c r="E43" s="2">
        <v>10</v>
      </c>
      <c r="F43" s="2">
        <v>600</v>
      </c>
      <c r="G43" s="2">
        <v>-600</v>
      </c>
      <c r="H43" s="2" t="s">
        <v>39</v>
      </c>
    </row>
    <row r="44" spans="1:8" ht="12.75">
      <c r="A44" s="2" t="s">
        <v>33</v>
      </c>
      <c r="B44" s="2" t="s">
        <v>40</v>
      </c>
      <c r="C44" s="2" t="s">
        <v>35</v>
      </c>
      <c r="D44" s="2">
        <v>20</v>
      </c>
      <c r="E44" s="2">
        <v>10</v>
      </c>
      <c r="F44" s="2">
        <v>600</v>
      </c>
      <c r="G44" s="2">
        <v>-600</v>
      </c>
      <c r="H44" s="2" t="s">
        <v>41</v>
      </c>
    </row>
    <row r="45" spans="1:8" ht="12.75">
      <c r="A45" s="2" t="s">
        <v>33</v>
      </c>
      <c r="B45" s="2" t="s">
        <v>42</v>
      </c>
      <c r="C45" s="2" t="s">
        <v>35</v>
      </c>
      <c r="D45" s="2">
        <v>20</v>
      </c>
      <c r="E45" s="2">
        <v>10</v>
      </c>
      <c r="F45" s="2">
        <v>600</v>
      </c>
      <c r="G45" s="2">
        <v>-600</v>
      </c>
      <c r="H45" s="2" t="s">
        <v>43</v>
      </c>
    </row>
    <row r="46" spans="1:8" ht="12.75">
      <c r="A46" s="2" t="s">
        <v>44</v>
      </c>
      <c r="B46" s="2" t="s">
        <v>14</v>
      </c>
      <c r="C46" s="2" t="s">
        <v>35</v>
      </c>
      <c r="D46" s="2">
        <v>20</v>
      </c>
      <c r="E46" s="2">
        <v>10</v>
      </c>
      <c r="F46" s="2">
        <v>600</v>
      </c>
      <c r="G46" s="2">
        <v>-600</v>
      </c>
      <c r="H46" s="2" t="s">
        <v>45</v>
      </c>
    </row>
    <row r="47" spans="1:8" ht="12.75">
      <c r="A47" s="2" t="s">
        <v>44</v>
      </c>
      <c r="B47" s="2" t="s">
        <v>19</v>
      </c>
      <c r="C47" s="2" t="s">
        <v>35</v>
      </c>
      <c r="D47" s="2">
        <v>20</v>
      </c>
      <c r="E47" s="2">
        <v>10</v>
      </c>
      <c r="F47" s="2">
        <v>600</v>
      </c>
      <c r="G47" s="2">
        <v>-600</v>
      </c>
      <c r="H47" s="2" t="s">
        <v>46</v>
      </c>
    </row>
    <row r="48" spans="1:8" ht="12.75">
      <c r="A48" s="2" t="s">
        <v>44</v>
      </c>
      <c r="B48" s="2" t="s">
        <v>47</v>
      </c>
      <c r="C48" s="2" t="s">
        <v>35</v>
      </c>
      <c r="D48" s="2">
        <v>20</v>
      </c>
      <c r="E48" s="2">
        <v>10</v>
      </c>
      <c r="F48" s="2">
        <v>600</v>
      </c>
      <c r="G48" s="2">
        <v>-600</v>
      </c>
      <c r="H48" s="2" t="s">
        <v>48</v>
      </c>
    </row>
    <row r="49" spans="1:8" ht="12.75">
      <c r="A49" s="2" t="s">
        <v>44</v>
      </c>
      <c r="B49" s="2" t="s">
        <v>16</v>
      </c>
      <c r="C49" s="2" t="s">
        <v>35</v>
      </c>
      <c r="D49" s="2">
        <v>20</v>
      </c>
      <c r="E49" s="2">
        <v>10</v>
      </c>
      <c r="F49" s="2">
        <v>250</v>
      </c>
      <c r="G49" s="2">
        <v>-500</v>
      </c>
      <c r="H49" s="2" t="s">
        <v>49</v>
      </c>
    </row>
    <row r="50" spans="1:8" ht="12.75">
      <c r="A50" s="2" t="s">
        <v>44</v>
      </c>
      <c r="B50" s="2" t="s">
        <v>15</v>
      </c>
      <c r="C50" s="2" t="s">
        <v>35</v>
      </c>
      <c r="D50" s="2">
        <v>20</v>
      </c>
      <c r="E50" s="2">
        <v>10</v>
      </c>
      <c r="F50" s="2">
        <v>600</v>
      </c>
      <c r="G50" s="2">
        <v>-600</v>
      </c>
      <c r="H50" s="2" t="s">
        <v>41</v>
      </c>
    </row>
    <row r="51" spans="1:8" ht="12.75">
      <c r="A51" s="2" t="s">
        <v>44</v>
      </c>
      <c r="B51" s="2" t="s">
        <v>50</v>
      </c>
      <c r="C51" s="2" t="s">
        <v>35</v>
      </c>
      <c r="D51" s="2">
        <v>20</v>
      </c>
      <c r="E51" s="2">
        <v>10</v>
      </c>
      <c r="F51" s="2">
        <v>600</v>
      </c>
      <c r="G51" s="2">
        <v>-600</v>
      </c>
      <c r="H51" s="2" t="s">
        <v>51</v>
      </c>
    </row>
    <row r="52" spans="1:8" ht="12.75">
      <c r="A52" s="2" t="s">
        <v>44</v>
      </c>
      <c r="B52" s="2" t="s">
        <v>21</v>
      </c>
      <c r="C52" s="2" t="s">
        <v>52</v>
      </c>
      <c r="D52" s="2">
        <v>20</v>
      </c>
      <c r="E52" s="2">
        <v>10</v>
      </c>
      <c r="F52" s="2">
        <v>600</v>
      </c>
      <c r="G52" s="2">
        <v>-600</v>
      </c>
      <c r="H52" s="2" t="s">
        <v>53</v>
      </c>
    </row>
    <row r="53" spans="1:8" ht="12.75">
      <c r="A53" s="2" t="s">
        <v>54</v>
      </c>
      <c r="B53" s="2" t="s">
        <v>55</v>
      </c>
      <c r="C53" s="2" t="s">
        <v>35</v>
      </c>
      <c r="D53" s="2">
        <v>20</v>
      </c>
      <c r="E53" s="2">
        <v>10</v>
      </c>
      <c r="F53" s="2">
        <v>500</v>
      </c>
      <c r="G53" s="2">
        <v>-500</v>
      </c>
      <c r="H53" s="2" t="s">
        <v>56</v>
      </c>
    </row>
    <row r="54" spans="1:8" ht="12.75">
      <c r="A54" s="2" t="s">
        <v>54</v>
      </c>
      <c r="B54" s="2" t="s">
        <v>57</v>
      </c>
      <c r="C54" s="2" t="s">
        <v>35</v>
      </c>
      <c r="D54" s="2">
        <v>20</v>
      </c>
      <c r="E54" s="2">
        <v>10</v>
      </c>
      <c r="F54" s="2">
        <v>500</v>
      </c>
      <c r="G54" s="2">
        <v>-500</v>
      </c>
      <c r="H54" s="2" t="s">
        <v>58</v>
      </c>
    </row>
    <row r="55" spans="1:8" ht="12.75">
      <c r="A55" s="2" t="s">
        <v>54</v>
      </c>
      <c r="B55" s="2" t="s">
        <v>59</v>
      </c>
      <c r="C55" s="2" t="s">
        <v>35</v>
      </c>
      <c r="D55" s="2">
        <v>20</v>
      </c>
      <c r="E55" s="2">
        <v>10</v>
      </c>
      <c r="F55" s="2">
        <v>500</v>
      </c>
      <c r="G55" s="2">
        <v>-500</v>
      </c>
      <c r="H55" s="2" t="s">
        <v>60</v>
      </c>
    </row>
    <row r="56" spans="1:8" ht="12.75">
      <c r="A56" s="2" t="s">
        <v>54</v>
      </c>
      <c r="B56" s="2" t="s">
        <v>61</v>
      </c>
      <c r="C56" s="2" t="s">
        <v>35</v>
      </c>
      <c r="D56" s="2">
        <v>20</v>
      </c>
      <c r="E56" s="2">
        <v>10</v>
      </c>
      <c r="F56" s="2">
        <v>500</v>
      </c>
      <c r="G56" s="2">
        <v>-500</v>
      </c>
      <c r="H56" s="2" t="s">
        <v>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2008-06-03T19:23:08Z</dcterms:created>
  <dcterms:modified xsi:type="dcterms:W3CDTF">2008-06-03T21:56:26Z</dcterms:modified>
  <cp:category/>
  <cp:version/>
  <cp:contentType/>
  <cp:contentStatus/>
</cp:coreProperties>
</file>