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0" yWindow="600" windowWidth="15165" windowHeight="109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<sst xmlns="http://schemas.openxmlformats.org/spreadsheetml/2006/main" count="117" uniqueCount="80">
  <si>
    <t>#92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</si>
  <si>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</si>
  <si>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</si>
  <si>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</si>
  <si>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</si>
  <si>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</si>
  <si>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</si>
  <si>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</si>
  <si>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</si>
  <si>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</si>
  <si>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</si>
  <si>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Ox</t>
  </si>
  <si>
    <t>Wt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</si>
  <si>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</si>
  <si>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</si>
  <si>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</si>
  <si>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</si>
  <si>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</si>
  <si>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</si>
  <si>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</si>
  <si>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</si>
  <si>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</si>
  <si>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Cl</t>
  </si>
  <si>
    <t>CaO</t>
  </si>
  <si>
    <t>TiO2</t>
  </si>
  <si>
    <t>Cr2O3</t>
  </si>
  <si>
    <t>Mn2O3</t>
  </si>
  <si>
    <t>Fe2O3</t>
  </si>
  <si>
    <t>Totals</t>
  </si>
  <si>
    <t>Cation</t>
  </si>
  <si>
    <t>Numbers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</si>
  <si>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</si>
  <si>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</si>
  <si>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</si>
  <si>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</si>
  <si>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</si>
  <si>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</si>
  <si>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</si>
  <si>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</si>
  <si>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</si>
  <si>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</si>
  <si>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</si>
  <si>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</si>
  <si>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</si>
  <si>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</si>
  <si>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</si>
  <si>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</si>
  <si>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</si>
  <si>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</si>
  <si>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</si>
  <si>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</si>
  <si>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</si>
  <si>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</si>
  <si>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</si>
  <si>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</si>
  <si>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</si>
  <si>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</si>
  <si>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LIF</t>
  </si>
  <si>
    <t>rhod-791</t>
  </si>
  <si>
    <t>PET</t>
  </si>
  <si>
    <t>kspar-OR1</t>
  </si>
  <si>
    <t>scap-s</t>
  </si>
  <si>
    <t>rutile1</t>
  </si>
  <si>
    <t>chrom-s</t>
  </si>
  <si>
    <t>fayalite</t>
  </si>
  <si>
    <t>not present in the wds scan; not in totals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</si>
  <si>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)O(OH)</t>
    </r>
  </si>
  <si>
    <t>ideal</t>
  </si>
  <si>
    <t>measured</t>
  </si>
  <si>
    <t>Fe3</t>
  </si>
  <si>
    <t>Mn3</t>
  </si>
  <si>
    <t>Mn2</t>
  </si>
  <si>
    <t>OH assumed by stoichiometry, Mn2+ and  Mn3+ splitted by charge balance</t>
  </si>
  <si>
    <t>piemontite R061119</t>
  </si>
  <si>
    <t>average</t>
  </si>
  <si>
    <t>stdev</t>
  </si>
  <si>
    <t>in formula</t>
  </si>
  <si>
    <t>(+) charges</t>
  </si>
  <si>
    <t>trace</t>
  </si>
  <si>
    <r>
      <t>(Ca</t>
    </r>
    <r>
      <rPr>
        <vertAlign val="subscript"/>
        <sz val="14"/>
        <rFont val="Times New Roman"/>
        <family val="1"/>
      </rPr>
      <t>1.96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0.64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0.36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)O(OH)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</si>
</sst>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</numFmts>
  <fonts count="9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2" fontId="7" fillId="3" borderId="0" xfId="0" applyNumberFormat="1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workbookViewId="0" topLeftCell="A1">
      <selection activeCell="D30" sqref="D30"/>
    </sheetView>
  </sheetViews>
  <sheetFormatPr defaultColWidth="9.00390625" defaultRowHeight="13.5"/>
  <cols>
    <col min="1" max="16384" width="5.25390625" style="1" customWidth="1"/>
  </cols>
  <sheetData>
    <row r="1" spans="2:4" ht="15.75">
      <c r="B1" s="10" t="s">
        <v>73</v>
      </c>
      <c r="C1" s="10"/>
      <c r="D1" s="10"/>
    </row>
    <row r="2" spans="2:12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5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N3" s="1" t="s">
        <v>74</v>
      </c>
      <c r="O3" s="1" t="s">
        <v>75</v>
      </c>
    </row>
    <row r="4" spans="1:28" ht="12.75">
      <c r="A4" s="1" t="s">
        <v>20</v>
      </c>
      <c r="B4" s="2">
        <v>35.54</v>
      </c>
      <c r="C4" s="2">
        <v>35.33</v>
      </c>
      <c r="D4" s="2">
        <v>35.81</v>
      </c>
      <c r="E4" s="2">
        <v>36.14</v>
      </c>
      <c r="F4" s="2">
        <v>35.62</v>
      </c>
      <c r="G4" s="2">
        <v>35.86</v>
      </c>
      <c r="H4" s="2">
        <v>36.17</v>
      </c>
      <c r="I4" s="2">
        <v>36.4</v>
      </c>
      <c r="J4" s="2">
        <v>35.81</v>
      </c>
      <c r="K4" s="2">
        <v>36.16</v>
      </c>
      <c r="L4" s="2">
        <v>36</v>
      </c>
      <c r="M4" s="2"/>
      <c r="N4" s="2">
        <f>AVERAGE(B4:L4)</f>
        <v>35.89454545454546</v>
      </c>
      <c r="O4" s="2">
        <f>STDEV(B4:L4)</f>
        <v>0.3175645961482281</v>
      </c>
      <c r="P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s="1" t="s">
        <v>23</v>
      </c>
      <c r="B5" s="2">
        <v>21.22</v>
      </c>
      <c r="C5" s="2">
        <v>21.86</v>
      </c>
      <c r="D5" s="2">
        <v>22.28</v>
      </c>
      <c r="E5" s="2">
        <v>21.73</v>
      </c>
      <c r="F5" s="2">
        <v>21.66</v>
      </c>
      <c r="G5" s="2">
        <v>21.48</v>
      </c>
      <c r="H5" s="2">
        <v>21.78</v>
      </c>
      <c r="I5" s="2">
        <v>21.76</v>
      </c>
      <c r="J5" s="2">
        <v>21.89</v>
      </c>
      <c r="K5" s="2">
        <v>21.89</v>
      </c>
      <c r="L5" s="2">
        <v>21.8</v>
      </c>
      <c r="M5" s="2"/>
      <c r="N5" s="2">
        <f>AVERAGE(B5:L5)</f>
        <v>21.759090909090904</v>
      </c>
      <c r="O5" s="2">
        <f>STDEV(B5:L5)</f>
        <v>0.2640247922245877</v>
      </c>
      <c r="P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" t="s">
        <v>19</v>
      </c>
      <c r="B6" s="2">
        <v>19.81</v>
      </c>
      <c r="C6" s="2">
        <v>20.34</v>
      </c>
      <c r="D6" s="2">
        <v>21.12</v>
      </c>
      <c r="E6" s="2">
        <v>20.88</v>
      </c>
      <c r="F6" s="2">
        <v>19.41</v>
      </c>
      <c r="G6" s="2">
        <v>20.45</v>
      </c>
      <c r="H6" s="2">
        <v>20.8</v>
      </c>
      <c r="I6" s="2">
        <v>20.58</v>
      </c>
      <c r="J6" s="2">
        <v>19.94</v>
      </c>
      <c r="K6" s="2">
        <v>20.69</v>
      </c>
      <c r="L6" s="2">
        <v>20.69</v>
      </c>
      <c r="M6" s="2"/>
      <c r="N6" s="2">
        <f>AVERAGE(B6:L6)</f>
        <v>20.428181818181816</v>
      </c>
      <c r="O6" s="2">
        <f>STDEV(B6:L6)</f>
        <v>0.5144476296343176</v>
      </c>
      <c r="P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>
      <c r="A7" s="1" t="s">
        <v>26</v>
      </c>
      <c r="B7" s="2">
        <v>10.59</v>
      </c>
      <c r="C7" s="2">
        <v>10.54</v>
      </c>
      <c r="D7" s="2">
        <v>10.63</v>
      </c>
      <c r="E7" s="2">
        <v>10.58</v>
      </c>
      <c r="F7" s="2">
        <v>11.25</v>
      </c>
      <c r="G7" s="2">
        <v>10.79</v>
      </c>
      <c r="H7" s="2">
        <v>10.6</v>
      </c>
      <c r="I7" s="2">
        <v>10.84</v>
      </c>
      <c r="J7" s="2">
        <v>10.48</v>
      </c>
      <c r="K7" s="2">
        <v>10.6</v>
      </c>
      <c r="L7" s="2">
        <v>10.43</v>
      </c>
      <c r="M7" s="2"/>
      <c r="N7" s="2">
        <f>AVERAGE(B7:L7)</f>
        <v>10.666363636363634</v>
      </c>
      <c r="O7" s="2">
        <f>STDEV(B7:L7)</f>
        <v>0.22716833966342687</v>
      </c>
      <c r="P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>
      <c r="A8" s="1" t="s">
        <v>27</v>
      </c>
      <c r="B8" s="2">
        <v>6.45</v>
      </c>
      <c r="C8" s="2">
        <v>4.86</v>
      </c>
      <c r="D8" s="2">
        <v>4.78</v>
      </c>
      <c r="E8" s="2">
        <v>5.05</v>
      </c>
      <c r="F8" s="2">
        <v>6.7</v>
      </c>
      <c r="G8" s="2">
        <v>6.01</v>
      </c>
      <c r="H8" s="2">
        <v>5.58</v>
      </c>
      <c r="I8" s="2">
        <v>5.66</v>
      </c>
      <c r="J8" s="2">
        <v>6.24</v>
      </c>
      <c r="K8" s="2">
        <v>5.84</v>
      </c>
      <c r="L8" s="2">
        <v>5.73</v>
      </c>
      <c r="M8" s="2"/>
      <c r="N8" s="2">
        <f>AVERAGE(B8:L8)</f>
        <v>5.718181818181819</v>
      </c>
      <c r="O8" s="2">
        <f>STDEV(B8:L8)</f>
        <v>0.6290916973195245</v>
      </c>
      <c r="P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s="1" t="s">
        <v>18</v>
      </c>
      <c r="B9" s="2">
        <v>0.2</v>
      </c>
      <c r="C9" s="2">
        <v>0.12</v>
      </c>
      <c r="D9" s="2">
        <v>0.13</v>
      </c>
      <c r="E9" s="2">
        <v>0.1</v>
      </c>
      <c r="F9" s="2">
        <v>0.24</v>
      </c>
      <c r="G9" s="2">
        <v>0.21</v>
      </c>
      <c r="H9" s="2">
        <v>0.12</v>
      </c>
      <c r="I9" s="2">
        <v>0.09</v>
      </c>
      <c r="J9" s="2">
        <v>0.17</v>
      </c>
      <c r="K9" s="2">
        <v>0.11</v>
      </c>
      <c r="L9" s="2">
        <v>0.12</v>
      </c>
      <c r="M9" s="2"/>
      <c r="N9" s="2">
        <f>AVERAGE(B9:L9)</f>
        <v>0.1463636363636364</v>
      </c>
      <c r="O9" s="2">
        <f>STDEV(B9:L9)</f>
        <v>0.05025390079839113</v>
      </c>
      <c r="P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8" s="3" customFormat="1" ht="12.75">
      <c r="A10" s="3" t="s">
        <v>17</v>
      </c>
      <c r="B10" s="4">
        <v>0.05</v>
      </c>
      <c r="C10" s="4">
        <v>0.02</v>
      </c>
      <c r="D10" s="4">
        <v>0</v>
      </c>
      <c r="E10" s="4">
        <v>0.02</v>
      </c>
      <c r="F10" s="4">
        <v>0.01</v>
      </c>
      <c r="G10" s="4">
        <v>0.02</v>
      </c>
      <c r="H10" s="4">
        <v>0</v>
      </c>
      <c r="I10" s="4">
        <v>0.08</v>
      </c>
      <c r="J10" s="4">
        <v>0</v>
      </c>
      <c r="K10" s="4">
        <v>0.04</v>
      </c>
      <c r="L10" s="4">
        <v>0.02</v>
      </c>
      <c r="M10" s="4"/>
      <c r="N10" s="4">
        <f>AVERAGE(B10:L10)</f>
        <v>0.023636363636363636</v>
      </c>
      <c r="O10" s="4">
        <f>STDEV(B10:L10)</f>
        <v>0.024605985967941734</v>
      </c>
      <c r="P10" s="4" t="s">
        <v>65</v>
      </c>
      <c r="Q10" s="4"/>
      <c r="R10" s="4"/>
    </row>
    <row r="11" spans="1:18" s="3" customFormat="1" ht="12.75">
      <c r="A11" s="3" t="s">
        <v>16</v>
      </c>
      <c r="B11" s="4">
        <v>0.12</v>
      </c>
      <c r="C11" s="4">
        <v>0.03</v>
      </c>
      <c r="D11" s="4">
        <v>0</v>
      </c>
      <c r="E11" s="4">
        <v>0.03</v>
      </c>
      <c r="F11" s="4">
        <v>0</v>
      </c>
      <c r="G11" s="4">
        <v>0.05</v>
      </c>
      <c r="H11" s="4">
        <v>0</v>
      </c>
      <c r="I11" s="4">
        <v>0.02</v>
      </c>
      <c r="J11" s="4">
        <v>0</v>
      </c>
      <c r="K11" s="4">
        <v>0</v>
      </c>
      <c r="L11" s="4">
        <v>0</v>
      </c>
      <c r="M11" s="4"/>
      <c r="N11" s="4">
        <f>AVERAGE(B11:L11)</f>
        <v>0.022727272727272724</v>
      </c>
      <c r="O11" s="4">
        <f>STDEV(B11:L11)</f>
        <v>0.036630836488103606</v>
      </c>
      <c r="P11" s="4" t="s">
        <v>65</v>
      </c>
      <c r="Q11" s="4"/>
      <c r="R11" s="4"/>
    </row>
    <row r="12" spans="1:18" s="3" customFormat="1" ht="12.75">
      <c r="A12" s="3" t="s">
        <v>25</v>
      </c>
      <c r="B12" s="4">
        <v>0.1</v>
      </c>
      <c r="C12" s="4">
        <v>0</v>
      </c>
      <c r="D12" s="4">
        <v>0.05</v>
      </c>
      <c r="E12" s="4">
        <v>0</v>
      </c>
      <c r="F12" s="4">
        <v>0.02</v>
      </c>
      <c r="G12" s="4">
        <v>0</v>
      </c>
      <c r="H12" s="4">
        <v>0</v>
      </c>
      <c r="I12" s="4">
        <v>0.02</v>
      </c>
      <c r="J12" s="4">
        <v>0</v>
      </c>
      <c r="K12" s="4">
        <v>0.01</v>
      </c>
      <c r="L12" s="4">
        <v>0</v>
      </c>
      <c r="M12" s="4"/>
      <c r="N12" s="4">
        <f>AVERAGE(B12:L12)</f>
        <v>0.018181818181818184</v>
      </c>
      <c r="O12" s="4">
        <f>STDEV(B12:L12)</f>
        <v>0.031246818019818216</v>
      </c>
      <c r="P12" s="4" t="s">
        <v>65</v>
      </c>
      <c r="Q12" s="4"/>
      <c r="R12" s="4"/>
    </row>
    <row r="13" spans="1:18" s="3" customFormat="1" ht="12.75">
      <c r="A13" s="3" t="s">
        <v>21</v>
      </c>
      <c r="B13" s="4">
        <v>0</v>
      </c>
      <c r="C13" s="4">
        <v>0</v>
      </c>
      <c r="D13" s="4">
        <v>0</v>
      </c>
      <c r="E13" s="4">
        <v>0.01</v>
      </c>
      <c r="F13" s="4">
        <v>0</v>
      </c>
      <c r="G13" s="4">
        <v>0.01</v>
      </c>
      <c r="H13" s="4">
        <v>0.02</v>
      </c>
      <c r="I13" s="4">
        <v>0</v>
      </c>
      <c r="J13" s="4">
        <v>0</v>
      </c>
      <c r="K13" s="4">
        <v>0</v>
      </c>
      <c r="L13" s="4">
        <v>0.02</v>
      </c>
      <c r="M13" s="4"/>
      <c r="N13" s="4">
        <f>AVERAGE(B13:L13)</f>
        <v>0.005454545454545454</v>
      </c>
      <c r="O13" s="4">
        <f>STDEV(B13:L13)</f>
        <v>0.008201995322647244</v>
      </c>
      <c r="P13" s="4" t="s">
        <v>65</v>
      </c>
      <c r="Q13" s="4"/>
      <c r="R13" s="4"/>
    </row>
    <row r="14" spans="1:18" s="3" customFormat="1" ht="12.75">
      <c r="A14" s="3" t="s">
        <v>24</v>
      </c>
      <c r="B14" s="4">
        <v>0.04</v>
      </c>
      <c r="C14" s="4">
        <v>0</v>
      </c>
      <c r="D14" s="4">
        <v>0.01</v>
      </c>
      <c r="E14" s="4">
        <v>0</v>
      </c>
      <c r="F14" s="4">
        <v>0.02</v>
      </c>
      <c r="G14" s="4">
        <v>0</v>
      </c>
      <c r="H14" s="4">
        <v>0</v>
      </c>
      <c r="I14" s="4">
        <v>0.03</v>
      </c>
      <c r="J14" s="4">
        <v>0.01</v>
      </c>
      <c r="K14" s="4">
        <v>0</v>
      </c>
      <c r="L14" s="4">
        <v>0</v>
      </c>
      <c r="M14" s="4"/>
      <c r="N14" s="4">
        <f>AVERAGE(B14:L14)</f>
        <v>0.01</v>
      </c>
      <c r="O14" s="4">
        <f>STDEV(B14:L14)</f>
        <v>0.01414213562373095</v>
      </c>
      <c r="P14" s="4" t="s">
        <v>65</v>
      </c>
      <c r="Q14" s="4"/>
      <c r="R14" s="4"/>
    </row>
    <row r="15" spans="1:18" s="3" customFormat="1" ht="12.75">
      <c r="A15" s="3" t="s">
        <v>22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0.02</v>
      </c>
      <c r="J15" s="4">
        <v>0</v>
      </c>
      <c r="K15" s="4">
        <v>0.01</v>
      </c>
      <c r="L15" s="4">
        <v>0</v>
      </c>
      <c r="M15" s="4"/>
      <c r="N15" s="4">
        <f>AVERAGE(B15:L15)</f>
        <v>0.002727272727272727</v>
      </c>
      <c r="O15" s="4">
        <f>STDEV(B15:L15)</f>
        <v>0.006466697906828633</v>
      </c>
      <c r="P15" s="4" t="s">
        <v>65</v>
      </c>
      <c r="Q15" s="4"/>
      <c r="R15" s="4"/>
    </row>
    <row r="16" spans="1:18" ht="12.75">
      <c r="A16" s="1" t="s">
        <v>28</v>
      </c>
      <c r="B16" s="2">
        <f>SUM(B4:B9)</f>
        <v>93.81</v>
      </c>
      <c r="C16" s="2">
        <f aca="true" t="shared" si="0" ref="C16:L16">SUM(C4:C9)</f>
        <v>93.05</v>
      </c>
      <c r="D16" s="2">
        <f t="shared" si="0"/>
        <v>94.75</v>
      </c>
      <c r="E16" s="2">
        <f t="shared" si="0"/>
        <v>94.47999999999999</v>
      </c>
      <c r="F16" s="2">
        <f t="shared" si="0"/>
        <v>94.88</v>
      </c>
      <c r="G16" s="2">
        <f t="shared" si="0"/>
        <v>94.80000000000001</v>
      </c>
      <c r="H16" s="2">
        <f t="shared" si="0"/>
        <v>95.05</v>
      </c>
      <c r="I16" s="2">
        <f t="shared" si="0"/>
        <v>95.33</v>
      </c>
      <c r="J16" s="2">
        <f t="shared" si="0"/>
        <v>94.53</v>
      </c>
      <c r="K16" s="2">
        <f t="shared" si="0"/>
        <v>95.28999999999999</v>
      </c>
      <c r="L16" s="2">
        <f t="shared" si="0"/>
        <v>94.77</v>
      </c>
      <c r="M16" s="2"/>
      <c r="N16" s="2">
        <f>AVERAGE(B16:L16)</f>
        <v>94.61272727272727</v>
      </c>
      <c r="O16" s="2">
        <f>STDEV(B16:L16)</f>
        <v>0.6652381665095989</v>
      </c>
      <c r="P16" s="2"/>
      <c r="Q16" s="2"/>
      <c r="R16" s="2"/>
    </row>
    <row r="17" spans="2:18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1" t="s">
        <v>29</v>
      </c>
      <c r="B18" s="2" t="s">
        <v>30</v>
      </c>
      <c r="C18" s="2" t="s">
        <v>31</v>
      </c>
      <c r="D18" s="2">
        <v>12.5</v>
      </c>
      <c r="E18" s="2" t="s">
        <v>32</v>
      </c>
      <c r="F18" s="2"/>
      <c r="G18" s="2"/>
      <c r="H18" s="2"/>
      <c r="I18" s="2"/>
      <c r="J18" s="2"/>
      <c r="K18" s="2"/>
      <c r="L18" s="2"/>
      <c r="M18" s="2"/>
      <c r="N18" s="1" t="s">
        <v>74</v>
      </c>
      <c r="O18" s="1" t="s">
        <v>75</v>
      </c>
      <c r="P18" s="2" t="s">
        <v>76</v>
      </c>
      <c r="Q18" s="2"/>
      <c r="R18" s="2" t="s">
        <v>77</v>
      </c>
    </row>
    <row r="19" spans="1:18" ht="12.75">
      <c r="A19" s="1" t="s">
        <v>36</v>
      </c>
      <c r="B19" s="2">
        <v>2.9914413231176753</v>
      </c>
      <c r="C19" s="2">
        <v>2.9892315583829108</v>
      </c>
      <c r="D19" s="2">
        <v>2.973167140105745</v>
      </c>
      <c r="E19" s="2">
        <v>3.003570866462916</v>
      </c>
      <c r="F19" s="2">
        <v>2.9777297412330856</v>
      </c>
      <c r="G19" s="2">
        <v>2.9822968319391165</v>
      </c>
      <c r="H19" s="2">
        <v>2.9936632391706905</v>
      </c>
      <c r="I19" s="2">
        <v>3.005351969273187</v>
      </c>
      <c r="J19" s="2">
        <v>2.992398727161434</v>
      </c>
      <c r="K19" s="2">
        <v>2.9892340306279532</v>
      </c>
      <c r="L19" s="2">
        <v>2.990241353210005</v>
      </c>
      <c r="M19" s="2"/>
      <c r="N19" s="2">
        <f>AVERAGE(B19:L19)</f>
        <v>2.9898478891531557</v>
      </c>
      <c r="O19" s="2">
        <f>STDEV(B19:L19)</f>
        <v>0.009671226248226035</v>
      </c>
      <c r="P19" s="6">
        <v>3</v>
      </c>
      <c r="Q19" s="2">
        <v>4</v>
      </c>
      <c r="R19" s="2">
        <f>P19*Q19</f>
        <v>12</v>
      </c>
    </row>
    <row r="20" spans="1:18" ht="12.75">
      <c r="A20" s="1" t="s">
        <v>35</v>
      </c>
      <c r="B20" s="2">
        <v>1.965184236660303</v>
      </c>
      <c r="C20" s="2">
        <v>2.028255213377851</v>
      </c>
      <c r="D20" s="2">
        <v>2.0666391309134635</v>
      </c>
      <c r="E20" s="2">
        <v>2.0452008308016105</v>
      </c>
      <c r="F20" s="2">
        <v>1.9123731173165863</v>
      </c>
      <c r="G20" s="2">
        <v>2.0044241446680346</v>
      </c>
      <c r="H20" s="2">
        <v>2.028960077667951</v>
      </c>
      <c r="I20" s="2">
        <v>2.0026039079061686</v>
      </c>
      <c r="J20" s="2">
        <v>1.963794437280746</v>
      </c>
      <c r="K20" s="2">
        <v>2.015801285612147</v>
      </c>
      <c r="L20" s="2">
        <v>2.0254427133086113</v>
      </c>
      <c r="M20" s="2"/>
      <c r="N20" s="2">
        <f>AVERAGE(B20:L20)</f>
        <v>2.0053344632284973</v>
      </c>
      <c r="O20" s="2">
        <f>STDEV(B20:L20)</f>
        <v>0.04351175355671762</v>
      </c>
      <c r="P20" s="6">
        <v>2</v>
      </c>
      <c r="Q20" s="2">
        <v>3</v>
      </c>
      <c r="R20" s="2">
        <f aca="true" t="shared" si="1" ref="R20:R25">P20*Q20</f>
        <v>6</v>
      </c>
    </row>
    <row r="21" spans="1:18" ht="12.75">
      <c r="A21" s="1" t="s">
        <v>69</v>
      </c>
      <c r="B21" s="2">
        <v>0.40853576007276104</v>
      </c>
      <c r="C21" s="2">
        <v>0.3094279128869376</v>
      </c>
      <c r="D21" s="2">
        <v>0.29864152691739254</v>
      </c>
      <c r="E21" s="2">
        <v>0.3158263859344294</v>
      </c>
      <c r="F21" s="2">
        <v>0.42147659589010206</v>
      </c>
      <c r="G21" s="2">
        <v>0.3761164700558781</v>
      </c>
      <c r="H21" s="2">
        <v>0.34753290624732947</v>
      </c>
      <c r="I21" s="2">
        <v>0.351655720354494</v>
      </c>
      <c r="J21" s="2">
        <v>0.3923801488149433</v>
      </c>
      <c r="K21" s="2">
        <v>0.3632884918737287</v>
      </c>
      <c r="L21" s="2">
        <v>0.35815058260920174</v>
      </c>
      <c r="M21" s="2"/>
      <c r="N21" s="2">
        <f>AVERAGE(B21:L21)</f>
        <v>0.35845750015065436</v>
      </c>
      <c r="O21" s="2">
        <f>STDEV(B21:L21)</f>
        <v>0.039912567538710426</v>
      </c>
      <c r="P21" s="6">
        <v>0.36</v>
      </c>
      <c r="Q21" s="2">
        <v>3</v>
      </c>
      <c r="R21" s="2">
        <f>P21*Q21</f>
        <v>1.08</v>
      </c>
    </row>
    <row r="22" spans="1:18" ht="12.75">
      <c r="A22" s="1" t="s">
        <v>34</v>
      </c>
      <c r="B22" s="2">
        <v>0.02509583246097638</v>
      </c>
      <c r="C22" s="2">
        <v>0.015135811581985601</v>
      </c>
      <c r="D22" s="2">
        <v>0.016090402242448804</v>
      </c>
      <c r="E22" s="2">
        <v>0.012389628390305735</v>
      </c>
      <c r="F22" s="2">
        <v>0.029909637589082022</v>
      </c>
      <c r="G22" s="2">
        <v>0.02603564985577483</v>
      </c>
      <c r="H22" s="2">
        <v>0.014806220994529955</v>
      </c>
      <c r="I22" s="2">
        <v>0.011077582999599754</v>
      </c>
      <c r="J22" s="2">
        <v>0.0211773984196999</v>
      </c>
      <c r="K22" s="2">
        <v>0.013556036412260072</v>
      </c>
      <c r="L22" s="2">
        <v>0.014859135192739577</v>
      </c>
      <c r="M22" s="2"/>
      <c r="N22" s="2">
        <f>AVERAGE(B22:L22)</f>
        <v>0.018193939649036605</v>
      </c>
      <c r="O22" s="2">
        <f>STDEV(B22:L22)</f>
        <v>0.006304795244381423</v>
      </c>
      <c r="P22" s="6" t="s">
        <v>78</v>
      </c>
      <c r="Q22" s="2">
        <v>2</v>
      </c>
      <c r="R22" s="2" t="s">
        <v>78</v>
      </c>
    </row>
    <row r="23" spans="1:18" ht="12.75">
      <c r="A23" s="1" t="s">
        <v>70</v>
      </c>
      <c r="B23" s="2">
        <v>0.6784716599023711</v>
      </c>
      <c r="C23" s="2">
        <v>0.6787802828519129</v>
      </c>
      <c r="D23" s="2">
        <v>0.671770539923836</v>
      </c>
      <c r="E23" s="2">
        <v>0.669280372704418</v>
      </c>
      <c r="F23" s="2">
        <v>0.7158410054026685</v>
      </c>
      <c r="G23" s="2">
        <v>0.6830220324207057</v>
      </c>
      <c r="H23" s="2">
        <v>0.6677793535413364</v>
      </c>
      <c r="I23" s="2">
        <v>0.6812333899935338</v>
      </c>
      <c r="J23" s="2">
        <v>0.6665751351586778</v>
      </c>
      <c r="K23" s="2">
        <v>0.6669757555635472</v>
      </c>
      <c r="L23" s="2">
        <v>0.6594179081263891</v>
      </c>
      <c r="M23" s="2"/>
      <c r="N23" s="8">
        <f>AVERAGE(B23:L23)</f>
        <v>0.676286130508127</v>
      </c>
      <c r="O23" s="2">
        <f>STDEV(B23:L23)</f>
        <v>0.015009307469894989</v>
      </c>
      <c r="P23" s="9">
        <v>0.64</v>
      </c>
      <c r="Q23" s="2">
        <v>3</v>
      </c>
      <c r="R23" s="2">
        <f t="shared" si="1"/>
        <v>1.92</v>
      </c>
    </row>
    <row r="24" spans="1:18" ht="12.75">
      <c r="A24" s="1" t="s">
        <v>71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9">
        <v>0.04</v>
      </c>
      <c r="Q24" s="2">
        <v>2</v>
      </c>
      <c r="R24" s="2">
        <f t="shared" si="1"/>
        <v>0.08</v>
      </c>
    </row>
    <row r="25" spans="1:18" ht="12.75">
      <c r="A25" s="1" t="s">
        <v>38</v>
      </c>
      <c r="B25" s="2">
        <v>1.9137340363505209</v>
      </c>
      <c r="C25" s="2">
        <v>1.9817059579771399</v>
      </c>
      <c r="D25" s="2">
        <v>1.9819985209140243</v>
      </c>
      <c r="E25" s="2">
        <v>1.9350072545231773</v>
      </c>
      <c r="F25" s="2">
        <v>1.9400948020307132</v>
      </c>
      <c r="G25" s="2">
        <v>1.9140267155490633</v>
      </c>
      <c r="H25" s="2">
        <v>1.931458794479164</v>
      </c>
      <c r="I25" s="2">
        <v>1.9249789510727293</v>
      </c>
      <c r="J25" s="2">
        <v>1.9599005653758796</v>
      </c>
      <c r="K25" s="2">
        <v>1.9388776027577006</v>
      </c>
      <c r="L25" s="2">
        <v>1.940141352320946</v>
      </c>
      <c r="M25" s="2"/>
      <c r="N25" s="2">
        <f>AVERAGE(B25:L25)</f>
        <v>1.9419931412137326</v>
      </c>
      <c r="O25" s="2">
        <f>STDEV(B25:L25)</f>
        <v>0.023547630807070456</v>
      </c>
      <c r="P25" s="6">
        <v>1.96</v>
      </c>
      <c r="Q25" s="2">
        <v>2</v>
      </c>
      <c r="R25" s="2">
        <f t="shared" si="1"/>
        <v>3.92</v>
      </c>
    </row>
    <row r="26" spans="1:18" ht="12.75">
      <c r="A26" s="1" t="s">
        <v>28</v>
      </c>
      <c r="B26" s="2">
        <f>SUM(B19:B25)</f>
        <v>7.982462848564607</v>
      </c>
      <c r="C26" s="2">
        <f>SUM(C19:C25)</f>
        <v>8.002536737058739</v>
      </c>
      <c r="D26" s="2">
        <f>SUM(D19:D25)</f>
        <v>8.00830726101691</v>
      </c>
      <c r="E26" s="2">
        <f>SUM(E19:E25)</f>
        <v>7.981275338816857</v>
      </c>
      <c r="F26" s="2">
        <f>SUM(F19:F25)</f>
        <v>7.997424899462238</v>
      </c>
      <c r="G26" s="2">
        <f>SUM(G19:G25)</f>
        <v>7.985921844488573</v>
      </c>
      <c r="H26" s="2">
        <f>SUM(H19:H25)</f>
        <v>7.984200592101002</v>
      </c>
      <c r="I26" s="2">
        <f>SUM(I19:I25)</f>
        <v>7.976901521599713</v>
      </c>
      <c r="J26" s="2">
        <f>SUM(J19:J25)</f>
        <v>7.996226412211381</v>
      </c>
      <c r="K26" s="2">
        <f>SUM(K19:K25)</f>
        <v>7.987733202847337</v>
      </c>
      <c r="L26" s="2">
        <f>SUM(L19:L25)</f>
        <v>7.988253044767893</v>
      </c>
      <c r="M26" s="2"/>
      <c r="N26" s="2">
        <f>AVERAGE(B26:L26)</f>
        <v>7.990113063903204</v>
      </c>
      <c r="O26" s="2">
        <f>STDEV(B26:L26)</f>
        <v>0.009741845371707636</v>
      </c>
      <c r="P26" s="2"/>
      <c r="Q26" s="2"/>
      <c r="R26" s="7">
        <f>SUM(R19:R25)</f>
        <v>25</v>
      </c>
    </row>
    <row r="27" spans="2:19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4" ht="23.25">
      <c r="B28" s="1" t="s">
        <v>67</v>
      </c>
      <c r="D28" s="5" t="s">
        <v>66</v>
      </c>
    </row>
    <row r="29" spans="2:4" ht="23.25">
      <c r="B29" s="1" t="s">
        <v>68</v>
      </c>
      <c r="D29" s="5" t="s">
        <v>79</v>
      </c>
    </row>
    <row r="30" ht="12.75">
      <c r="D30" s="1" t="s">
        <v>72</v>
      </c>
    </row>
    <row r="33" spans="1:8" ht="12.75">
      <c r="A33" s="1" t="s">
        <v>43</v>
      </c>
      <c r="B33" s="1" t="s">
        <v>44</v>
      </c>
      <c r="C33" s="1" t="s">
        <v>45</v>
      </c>
      <c r="D33" s="1" t="s">
        <v>46</v>
      </c>
      <c r="E33" s="1" t="s">
        <v>47</v>
      </c>
      <c r="F33" s="1" t="s">
        <v>48</v>
      </c>
      <c r="G33" s="1" t="s">
        <v>49</v>
      </c>
      <c r="H33" s="1" t="s">
        <v>50</v>
      </c>
    </row>
    <row r="34" spans="1:8" ht="12.75">
      <c r="A34" s="1" t="s">
        <v>51</v>
      </c>
      <c r="B34" s="1" t="s">
        <v>33</v>
      </c>
      <c r="C34" s="1" t="s">
        <v>52</v>
      </c>
      <c r="D34" s="1">
        <v>20</v>
      </c>
      <c r="E34" s="1">
        <v>10</v>
      </c>
      <c r="F34" s="1">
        <v>600</v>
      </c>
      <c r="G34" s="1">
        <v>-600</v>
      </c>
      <c r="H34" s="1" t="s">
        <v>53</v>
      </c>
    </row>
    <row r="35" spans="1:8" ht="12.75">
      <c r="A35" s="1" t="s">
        <v>51</v>
      </c>
      <c r="B35" s="1" t="s">
        <v>35</v>
      </c>
      <c r="C35" s="1" t="s">
        <v>52</v>
      </c>
      <c r="D35" s="1">
        <v>20</v>
      </c>
      <c r="E35" s="1">
        <v>10</v>
      </c>
      <c r="F35" s="1">
        <v>600</v>
      </c>
      <c r="G35" s="1">
        <v>-600</v>
      </c>
      <c r="H35" s="1" t="s">
        <v>54</v>
      </c>
    </row>
    <row r="36" spans="1:8" ht="12.75">
      <c r="A36" s="1" t="s">
        <v>51</v>
      </c>
      <c r="B36" s="1" t="s">
        <v>36</v>
      </c>
      <c r="C36" s="1" t="s">
        <v>52</v>
      </c>
      <c r="D36" s="1">
        <v>20</v>
      </c>
      <c r="E36" s="1">
        <v>10</v>
      </c>
      <c r="F36" s="1">
        <v>600</v>
      </c>
      <c r="G36" s="1">
        <v>-601</v>
      </c>
      <c r="H36" s="1" t="s">
        <v>55</v>
      </c>
    </row>
    <row r="37" spans="1:8" ht="12.75">
      <c r="A37" s="1" t="s">
        <v>51</v>
      </c>
      <c r="B37" s="1" t="s">
        <v>16</v>
      </c>
      <c r="C37" s="1" t="s">
        <v>52</v>
      </c>
      <c r="D37" s="1">
        <v>20</v>
      </c>
      <c r="E37" s="1">
        <v>10</v>
      </c>
      <c r="F37" s="1">
        <v>800</v>
      </c>
      <c r="G37" s="1">
        <v>-800</v>
      </c>
      <c r="H37" s="1" t="s">
        <v>56</v>
      </c>
    </row>
    <row r="38" spans="1:8" ht="12.75">
      <c r="A38" s="1" t="s">
        <v>51</v>
      </c>
      <c r="B38" s="1" t="s">
        <v>34</v>
      </c>
      <c r="C38" s="1" t="s">
        <v>52</v>
      </c>
      <c r="D38" s="1">
        <v>20</v>
      </c>
      <c r="E38" s="1">
        <v>10</v>
      </c>
      <c r="F38" s="1">
        <v>600</v>
      </c>
      <c r="G38" s="1">
        <v>-600</v>
      </c>
      <c r="H38" s="1" t="s">
        <v>55</v>
      </c>
    </row>
    <row r="39" spans="1:8" ht="12.75">
      <c r="A39" s="1" t="s">
        <v>57</v>
      </c>
      <c r="B39" s="1" t="s">
        <v>41</v>
      </c>
      <c r="C39" s="1" t="s">
        <v>52</v>
      </c>
      <c r="D39" s="1">
        <v>20</v>
      </c>
      <c r="E39" s="1">
        <v>10</v>
      </c>
      <c r="F39" s="1">
        <v>500</v>
      </c>
      <c r="G39" s="1">
        <v>-500</v>
      </c>
      <c r="H39" s="1" t="s">
        <v>58</v>
      </c>
    </row>
    <row r="40" spans="1:8" ht="12.75">
      <c r="A40" s="1" t="s">
        <v>59</v>
      </c>
      <c r="B40" s="1" t="s">
        <v>37</v>
      </c>
      <c r="C40" s="1" t="s">
        <v>52</v>
      </c>
      <c r="D40" s="1">
        <v>20</v>
      </c>
      <c r="E40" s="1">
        <v>10</v>
      </c>
      <c r="F40" s="1">
        <v>600</v>
      </c>
      <c r="G40" s="1">
        <v>-600</v>
      </c>
      <c r="H40" s="1" t="s">
        <v>60</v>
      </c>
    </row>
    <row r="41" spans="1:8" ht="12.75">
      <c r="A41" s="1" t="s">
        <v>59</v>
      </c>
      <c r="B41" s="1" t="s">
        <v>22</v>
      </c>
      <c r="C41" s="1" t="s">
        <v>52</v>
      </c>
      <c r="D41" s="1">
        <v>20</v>
      </c>
      <c r="E41" s="1">
        <v>10</v>
      </c>
      <c r="F41" s="1">
        <v>600</v>
      </c>
      <c r="G41" s="1">
        <v>-600</v>
      </c>
      <c r="H41" s="1" t="s">
        <v>61</v>
      </c>
    </row>
    <row r="42" spans="1:8" ht="12.75">
      <c r="A42" s="1" t="s">
        <v>59</v>
      </c>
      <c r="B42" s="1" t="s">
        <v>38</v>
      </c>
      <c r="C42" s="1" t="s">
        <v>52</v>
      </c>
      <c r="D42" s="1">
        <v>20</v>
      </c>
      <c r="E42" s="1">
        <v>10</v>
      </c>
      <c r="F42" s="1">
        <v>600</v>
      </c>
      <c r="G42" s="1">
        <v>-601</v>
      </c>
      <c r="H42" s="1" t="s">
        <v>55</v>
      </c>
    </row>
    <row r="43" spans="1:8" ht="12.75">
      <c r="A43" s="1" t="s">
        <v>59</v>
      </c>
      <c r="B43" s="1" t="s">
        <v>39</v>
      </c>
      <c r="C43" s="1" t="s">
        <v>52</v>
      </c>
      <c r="D43" s="1">
        <v>20</v>
      </c>
      <c r="E43" s="1">
        <v>10</v>
      </c>
      <c r="F43" s="1">
        <v>600</v>
      </c>
      <c r="G43" s="1">
        <v>-600</v>
      </c>
      <c r="H43" s="1" t="s">
        <v>62</v>
      </c>
    </row>
    <row r="44" spans="1:8" ht="12.75">
      <c r="A44" s="1" t="s">
        <v>59</v>
      </c>
      <c r="B44" s="1" t="s">
        <v>40</v>
      </c>
      <c r="C44" s="1" t="s">
        <v>52</v>
      </c>
      <c r="D44" s="1">
        <v>20</v>
      </c>
      <c r="E44" s="1">
        <v>10</v>
      </c>
      <c r="F44" s="1">
        <v>600</v>
      </c>
      <c r="G44" s="1">
        <v>-600</v>
      </c>
      <c r="H44" s="1" t="s">
        <v>63</v>
      </c>
    </row>
    <row r="45" spans="1:8" ht="12.75">
      <c r="A45" s="1" t="s">
        <v>57</v>
      </c>
      <c r="B45" s="1" t="s">
        <v>42</v>
      </c>
      <c r="C45" s="1" t="s">
        <v>52</v>
      </c>
      <c r="D45" s="1">
        <v>20</v>
      </c>
      <c r="E45" s="1">
        <v>10</v>
      </c>
      <c r="F45" s="1">
        <v>500</v>
      </c>
      <c r="G45" s="1">
        <v>-500</v>
      </c>
      <c r="H45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2008-04-25T00:14:25Z</dcterms:created>
  <dcterms:modified xsi:type="dcterms:W3CDTF">2008-04-25T00:16:08Z</dcterms:modified>
  <cp:category/>
  <cp:version/>
  <cp:contentType/>
  <cp:contentStatus/>
</cp:coreProperties>
</file>