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72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<sst xmlns="http://schemas.openxmlformats.org/spreadsheetml/2006/main" count="94" uniqueCount="71">
  <si>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</si>
  <si>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</si>
  <si>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</si>
  <si>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</si>
  <si>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</si>
  <si>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</si>
  <si>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</si>
  <si>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</si>
  <si>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</si>
  <si>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</si>
  <si>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</si>
  <si>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</si>
  <si>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</si>
  <si>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</si>
  <si>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</si>
  <si>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</si>
  <si>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</si>
  <si>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Average</t>
  </si>
  <si>
    <t>Dev</t>
  </si>
  <si>
    <t>Al2O3</t>
  </si>
  <si>
    <t>CaO</t>
  </si>
  <si>
    <t>TiO2</t>
  </si>
  <si>
    <t>Fe2O3</t>
  </si>
  <si>
    <t>Nb2O5</t>
  </si>
  <si>
    <t>Ta2O5</t>
  </si>
  <si>
    <t>ThO2</t>
  </si>
  <si>
    <t>UO3</t>
  </si>
  <si>
    <t>Totals</t>
  </si>
  <si>
    <t>Cation</t>
  </si>
  <si>
    <t>Numbers</t>
  </si>
  <si>
    <t>O</t>
  </si>
  <si>
    <t>Al</t>
  </si>
  <si>
    <t>Ca</t>
  </si>
  <si>
    <t>Ti</t>
  </si>
  <si>
    <t>Fe</t>
  </si>
  <si>
    <t>Nb</t>
  </si>
  <si>
    <t>Ta</t>
  </si>
  <si>
    <t>Th</t>
  </si>
  <si>
    <t>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</si>
  <si>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</si>
  <si>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</si>
  <si>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</si>
  <si>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</si>
  <si>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</si>
  <si>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</si>
  <si>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</si>
  <si>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</si>
  <si>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</si>
  <si>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Ma</t>
  </si>
  <si>
    <t>ta</t>
  </si>
  <si>
    <t>Ka</t>
  </si>
  <si>
    <t>anor-hk</t>
  </si>
  <si>
    <t>PET</t>
  </si>
  <si>
    <t>wollast</t>
  </si>
  <si>
    <t>rutile1</t>
  </si>
  <si>
    <t>La</t>
  </si>
  <si>
    <t>nb</t>
  </si>
  <si>
    <t>UO2</t>
  </si>
  <si>
    <t>LIF</t>
  </si>
  <si>
    <t>fayalite</t>
  </si>
  <si>
    <t>OH</t>
  </si>
  <si>
    <t xml:space="preserve">to 6.5 </t>
  </si>
  <si>
    <r>
      <t>U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&gt; 20%; (Nb + Ta)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&gt; 2Ti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; Nb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&gt; Ta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.</t>
    </r>
  </si>
  <si>
    <t>are plotted atomically from data in Bonshtedt-Kupletskaya</t>
  </si>
  <si>
    <t>The three subgroups of the pyroochlore group. Compositions</t>
  </si>
  <si>
    <t>. Red plot is sample R060165</t>
  </si>
  <si>
    <t>sum</t>
  </si>
  <si>
    <t>U4</t>
  </si>
  <si>
    <r>
      <t>(□</t>
    </r>
    <r>
      <rPr>
        <vertAlign val="subscript"/>
        <sz val="14"/>
        <rFont val="Times New Roman"/>
        <family val="1"/>
      </rPr>
      <t>1.02</t>
    </r>
    <r>
      <rPr>
        <sz val="14"/>
        <rFont val="Times New Roman"/>
        <family val="1"/>
      </rPr>
      <t>U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(Nb</t>
    </r>
    <r>
      <rPr>
        <vertAlign val="subscript"/>
        <sz val="14"/>
        <rFont val="Times New Roman"/>
        <family val="1"/>
      </rPr>
      <t>1.03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0.65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Ta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5.80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Σ=7</t>
    </r>
  </si>
  <si>
    <r>
      <t>(U,Ca,Na,Ce,□)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(Nb,Ta)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(O,OH,F)</t>
    </r>
    <r>
      <rPr>
        <vertAlign val="subscript"/>
        <sz val="14"/>
        <rFont val="Times New Roman"/>
        <family val="1"/>
      </rPr>
      <t>7</t>
    </r>
  </si>
  <si>
    <t>R060165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</si>
</sst>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8">
    <font>
      <sz val="10"/>
      <name val="Courier New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2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9</xdr:col>
      <xdr:colOff>85725</xdr:colOff>
      <xdr:row>65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36861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57</xdr:row>
      <xdr:rowOff>57150</xdr:rowOff>
    </xdr:from>
    <xdr:to>
      <xdr:col>2</xdr:col>
      <xdr:colOff>257175</xdr:colOff>
      <xdr:row>58</xdr:row>
      <xdr:rowOff>19050</xdr:rowOff>
    </xdr:to>
    <xdr:sp>
      <xdr:nvSpPr>
        <xdr:cNvPr id="2" name="Oval 2"/>
        <xdr:cNvSpPr>
          <a:spLocks/>
        </xdr:cNvSpPr>
      </xdr:nvSpPr>
      <xdr:spPr>
        <a:xfrm>
          <a:off x="942975" y="9686925"/>
          <a:ext cx="11430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 topLeftCell="A1">
      <selection activeCell="O33" sqref="O33"/>
    </sheetView>
  </sheetViews>
  <sheetFormatPr defaultColWidth="9.00390625" defaultRowHeight="13.5"/>
  <cols>
    <col min="1" max="16384" width="5.25390625" style="1" customWidth="1"/>
  </cols>
  <sheetData>
    <row r="1" ht="12.75">
      <c r="A1" s="1" t="s">
        <v>70</v>
      </c>
    </row>
    <row r="2" spans="2:23" ht="12.75">
      <c r="B2" s="1" t="s">
        <v>0</v>
      </c>
      <c r="C2" s="1" t="s">
        <v>2</v>
      </c>
      <c r="D2" s="1" t="s">
        <v>4</v>
      </c>
      <c r="E2" s="1" t="s">
        <v>5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U2" s="8" t="s">
        <v>1</v>
      </c>
      <c r="V2" s="8" t="s">
        <v>3</v>
      </c>
      <c r="W2" s="8" t="s">
        <v>6</v>
      </c>
    </row>
    <row r="3" spans="1:23" ht="12.75">
      <c r="A3" s="1" t="s">
        <v>15</v>
      </c>
      <c r="B3" s="1" t="s">
        <v>16</v>
      </c>
      <c r="C3" s="1" t="s">
        <v>17</v>
      </c>
      <c r="D3" s="1" t="s">
        <v>18</v>
      </c>
      <c r="U3" s="8"/>
      <c r="V3" s="8"/>
      <c r="W3" s="8"/>
    </row>
    <row r="4" spans="1:23" ht="12.75">
      <c r="A4" s="1" t="s">
        <v>19</v>
      </c>
      <c r="B4" s="2">
        <v>1.17</v>
      </c>
      <c r="C4" s="2">
        <v>1.15</v>
      </c>
      <c r="D4" s="2">
        <v>1</v>
      </c>
      <c r="E4" s="2">
        <v>1.04</v>
      </c>
      <c r="F4" s="2">
        <v>0.92</v>
      </c>
      <c r="G4" s="2">
        <v>0.97</v>
      </c>
      <c r="H4" s="2">
        <v>1.05</v>
      </c>
      <c r="I4" s="2">
        <v>1.2</v>
      </c>
      <c r="J4" s="2">
        <v>1.14</v>
      </c>
      <c r="K4" s="2">
        <v>1.17</v>
      </c>
      <c r="L4" s="2">
        <v>0.97</v>
      </c>
      <c r="M4" s="2">
        <v>1.17</v>
      </c>
      <c r="N4" s="2"/>
      <c r="O4" s="2">
        <f>AVERAGE(B4:M4)</f>
        <v>1.0791666666666666</v>
      </c>
      <c r="P4" s="2">
        <f>STDEV(B4:M4)</f>
        <v>0.09811480597501651</v>
      </c>
      <c r="Q4" s="2"/>
      <c r="R4" s="2"/>
      <c r="S4" s="2"/>
      <c r="U4" s="7">
        <v>1.39</v>
      </c>
      <c r="V4" s="7">
        <v>1.5</v>
      </c>
      <c r="W4" s="7">
        <v>1.28</v>
      </c>
    </row>
    <row r="5" spans="1:23" ht="12.75">
      <c r="A5" s="1" t="s">
        <v>20</v>
      </c>
      <c r="B5" s="2">
        <v>0.28</v>
      </c>
      <c r="C5" s="2">
        <v>0.27</v>
      </c>
      <c r="D5" s="2">
        <v>0.3</v>
      </c>
      <c r="E5" s="2">
        <v>0.27</v>
      </c>
      <c r="F5" s="2">
        <v>0.3</v>
      </c>
      <c r="G5" s="2">
        <v>0.3</v>
      </c>
      <c r="H5" s="2">
        <v>0.27</v>
      </c>
      <c r="I5" s="2">
        <v>0.23</v>
      </c>
      <c r="J5" s="2">
        <v>0.18</v>
      </c>
      <c r="K5" s="2">
        <v>0.29</v>
      </c>
      <c r="L5" s="2">
        <v>0.15</v>
      </c>
      <c r="M5" s="2">
        <v>0.25</v>
      </c>
      <c r="N5" s="2"/>
      <c r="O5" s="2">
        <f aca="true" t="shared" si="0" ref="O5:O23">AVERAGE(B5:M5)</f>
        <v>0.2575</v>
      </c>
      <c r="P5" s="2">
        <f aca="true" t="shared" si="1" ref="P5:P23">STDEV(B5:M5)</f>
        <v>0.04845335151181228</v>
      </c>
      <c r="Q5" s="2"/>
      <c r="R5" s="2"/>
      <c r="S5" s="2"/>
      <c r="U5" s="7">
        <v>0.19</v>
      </c>
      <c r="V5" s="7">
        <v>0.24</v>
      </c>
      <c r="W5" s="7">
        <v>0.23</v>
      </c>
    </row>
    <row r="6" spans="1:23" ht="12.75">
      <c r="A6" s="1" t="s">
        <v>21</v>
      </c>
      <c r="B6" s="2">
        <v>9.86</v>
      </c>
      <c r="C6" s="2">
        <v>10.78</v>
      </c>
      <c r="D6" s="2">
        <v>6.43</v>
      </c>
      <c r="E6" s="2">
        <v>10.95</v>
      </c>
      <c r="F6" s="2">
        <v>6.08</v>
      </c>
      <c r="G6" s="2">
        <v>7.74</v>
      </c>
      <c r="H6" s="2">
        <v>9.82</v>
      </c>
      <c r="I6" s="2">
        <v>10.29</v>
      </c>
      <c r="J6" s="2">
        <v>9.58</v>
      </c>
      <c r="K6" s="2">
        <v>8.15</v>
      </c>
      <c r="L6" s="2">
        <v>5.98</v>
      </c>
      <c r="M6" s="2">
        <v>8.89</v>
      </c>
      <c r="N6" s="2"/>
      <c r="O6" s="2">
        <f t="shared" si="0"/>
        <v>8.7125</v>
      </c>
      <c r="P6" s="2">
        <f t="shared" si="1"/>
        <v>1.8081991292192072</v>
      </c>
      <c r="Q6" s="2"/>
      <c r="R6" s="2"/>
      <c r="S6" s="2"/>
      <c r="U6" s="9">
        <v>13.81</v>
      </c>
      <c r="V6" s="9">
        <v>14.79</v>
      </c>
      <c r="W6" s="9">
        <v>14.53</v>
      </c>
    </row>
    <row r="7" spans="1:23" ht="12.75">
      <c r="A7" s="1" t="s">
        <v>22</v>
      </c>
      <c r="B7" s="2">
        <v>1.05</v>
      </c>
      <c r="C7" s="2">
        <v>1.12</v>
      </c>
      <c r="D7" s="2">
        <v>0.5</v>
      </c>
      <c r="E7" s="2">
        <v>1.67</v>
      </c>
      <c r="F7" s="2">
        <v>0.34</v>
      </c>
      <c r="G7" s="2">
        <v>0.7</v>
      </c>
      <c r="H7" s="2">
        <v>1.28</v>
      </c>
      <c r="I7" s="2">
        <v>0.91</v>
      </c>
      <c r="J7" s="2">
        <v>1.15</v>
      </c>
      <c r="K7" s="2">
        <v>0.73</v>
      </c>
      <c r="L7" s="2">
        <v>0.5</v>
      </c>
      <c r="M7" s="2">
        <v>0.65</v>
      </c>
      <c r="N7" s="2"/>
      <c r="O7" s="2">
        <f t="shared" si="0"/>
        <v>0.8833333333333334</v>
      </c>
      <c r="P7" s="2">
        <f t="shared" si="1"/>
        <v>0.3852350718795738</v>
      </c>
      <c r="Q7" s="2"/>
      <c r="R7" s="2"/>
      <c r="S7" s="2"/>
      <c r="U7" s="7">
        <v>1.34</v>
      </c>
      <c r="V7" s="7">
        <v>1.3</v>
      </c>
      <c r="W7" s="7">
        <v>2.09</v>
      </c>
    </row>
    <row r="8" spans="1:23" ht="12.75">
      <c r="A8" s="1" t="s">
        <v>23</v>
      </c>
      <c r="B8" s="2">
        <v>21.17</v>
      </c>
      <c r="C8" s="2">
        <v>22.23</v>
      </c>
      <c r="D8" s="2">
        <v>21.6</v>
      </c>
      <c r="E8" s="2">
        <v>22.25</v>
      </c>
      <c r="F8" s="2">
        <v>21.13</v>
      </c>
      <c r="G8" s="2">
        <v>21.72</v>
      </c>
      <c r="H8" s="2">
        <v>21.51</v>
      </c>
      <c r="I8" s="2">
        <v>21.72</v>
      </c>
      <c r="J8" s="2">
        <v>25.74</v>
      </c>
      <c r="K8" s="2">
        <v>21.29</v>
      </c>
      <c r="L8" s="2">
        <v>27.92</v>
      </c>
      <c r="M8" s="2">
        <v>26.74</v>
      </c>
      <c r="N8" s="2"/>
      <c r="O8" s="2">
        <f t="shared" si="0"/>
        <v>22.918333333333333</v>
      </c>
      <c r="P8" s="2">
        <f t="shared" si="1"/>
        <v>2.4121617363734815</v>
      </c>
      <c r="Q8" s="2"/>
      <c r="R8" s="2"/>
      <c r="S8" s="2"/>
      <c r="U8" s="7">
        <v>22.55</v>
      </c>
      <c r="V8" s="7">
        <v>23.52</v>
      </c>
      <c r="W8" s="7">
        <v>23.36</v>
      </c>
    </row>
    <row r="9" spans="1:23" ht="12.75">
      <c r="A9" s="1" t="s">
        <v>24</v>
      </c>
      <c r="B9" s="2">
        <v>4.02</v>
      </c>
      <c r="C9" s="2">
        <v>3.6</v>
      </c>
      <c r="D9" s="2">
        <v>3.42</v>
      </c>
      <c r="E9" s="2">
        <v>3.33</v>
      </c>
      <c r="F9" s="2">
        <v>3.34</v>
      </c>
      <c r="G9" s="2">
        <v>3.58</v>
      </c>
      <c r="H9" s="2">
        <v>3.39</v>
      </c>
      <c r="I9" s="2">
        <v>3.49</v>
      </c>
      <c r="J9" s="2">
        <v>4.83</v>
      </c>
      <c r="K9" s="2">
        <v>3.64</v>
      </c>
      <c r="L9" s="2">
        <v>5.54</v>
      </c>
      <c r="M9" s="2">
        <v>3.4</v>
      </c>
      <c r="N9" s="2"/>
      <c r="O9" s="2">
        <f t="shared" si="0"/>
        <v>3.7983333333333333</v>
      </c>
      <c r="P9" s="2">
        <f t="shared" si="1"/>
        <v>0.6909786647585553</v>
      </c>
      <c r="Q9" s="2"/>
      <c r="R9" s="2"/>
      <c r="S9" s="2"/>
      <c r="U9" s="7">
        <v>3.44</v>
      </c>
      <c r="V9" s="7">
        <v>3.35</v>
      </c>
      <c r="W9" s="7">
        <v>3.51</v>
      </c>
    </row>
    <row r="10" spans="1:23" ht="12.75">
      <c r="A10" s="1" t="s">
        <v>25</v>
      </c>
      <c r="B10" s="2">
        <v>1.17</v>
      </c>
      <c r="C10" s="2">
        <v>1.1</v>
      </c>
      <c r="D10" s="2">
        <v>1.3</v>
      </c>
      <c r="E10" s="2">
        <v>1.22</v>
      </c>
      <c r="F10" s="2">
        <v>1.34</v>
      </c>
      <c r="G10" s="2">
        <v>1.18</v>
      </c>
      <c r="H10" s="2">
        <v>1.37</v>
      </c>
      <c r="I10" s="2">
        <v>1.01</v>
      </c>
      <c r="J10" s="2">
        <v>1.82</v>
      </c>
      <c r="K10" s="2">
        <v>1.27</v>
      </c>
      <c r="L10" s="2">
        <v>2.07</v>
      </c>
      <c r="M10" s="2">
        <v>1.57</v>
      </c>
      <c r="N10" s="2"/>
      <c r="O10" s="2">
        <f t="shared" si="0"/>
        <v>1.3683333333333332</v>
      </c>
      <c r="P10" s="2">
        <f t="shared" si="1"/>
        <v>0.3088639987065026</v>
      </c>
      <c r="Q10" s="2"/>
      <c r="R10" s="2"/>
      <c r="S10" s="2"/>
      <c r="U10" s="7">
        <v>1.14</v>
      </c>
      <c r="V10" s="7">
        <v>1.27</v>
      </c>
      <c r="W10" s="7">
        <v>0.99</v>
      </c>
    </row>
    <row r="11" spans="1:23" ht="12.75">
      <c r="A11" s="1" t="s">
        <v>26</v>
      </c>
      <c r="B11" s="2">
        <v>44.43</v>
      </c>
      <c r="C11" s="2">
        <v>44.69</v>
      </c>
      <c r="D11" s="2">
        <v>48.8</v>
      </c>
      <c r="E11" s="2">
        <v>42.77</v>
      </c>
      <c r="F11" s="2">
        <v>49.21</v>
      </c>
      <c r="G11" s="2">
        <v>47.83</v>
      </c>
      <c r="H11" s="2">
        <v>44.61</v>
      </c>
      <c r="I11" s="2">
        <v>44.07</v>
      </c>
      <c r="J11" s="2">
        <v>39.12</v>
      </c>
      <c r="K11" s="2">
        <v>46.22</v>
      </c>
      <c r="L11" s="2">
        <v>40.2</v>
      </c>
      <c r="M11" s="2">
        <v>40.8</v>
      </c>
      <c r="N11" s="2"/>
      <c r="O11" s="2">
        <f t="shared" si="0"/>
        <v>44.395833333333336</v>
      </c>
      <c r="P11" s="2">
        <f t="shared" si="1"/>
        <v>3.288360902371068</v>
      </c>
      <c r="Q11" s="2"/>
      <c r="R11" s="2"/>
      <c r="S11" s="2"/>
      <c r="U11" s="7">
        <v>40.13</v>
      </c>
      <c r="V11" s="7">
        <v>38.4</v>
      </c>
      <c r="W11" s="7">
        <v>38.84</v>
      </c>
    </row>
    <row r="12" spans="1:23" ht="12.75">
      <c r="A12" s="1" t="s">
        <v>27</v>
      </c>
      <c r="B12" s="2">
        <v>83.15</v>
      </c>
      <c r="C12" s="2">
        <v>84.93</v>
      </c>
      <c r="D12" s="2">
        <v>83.33</v>
      </c>
      <c r="E12" s="2">
        <v>83.5</v>
      </c>
      <c r="F12" s="2">
        <v>82.67</v>
      </c>
      <c r="G12" s="2">
        <v>84.03</v>
      </c>
      <c r="H12" s="2">
        <v>83.31</v>
      </c>
      <c r="I12" s="2">
        <v>82.91</v>
      </c>
      <c r="J12" s="2">
        <v>83.56</v>
      </c>
      <c r="K12" s="2">
        <v>82.76</v>
      </c>
      <c r="L12" s="2">
        <v>83.33</v>
      </c>
      <c r="M12" s="2">
        <v>83.47</v>
      </c>
      <c r="N12" s="2"/>
      <c r="O12" s="2">
        <f t="shared" si="0"/>
        <v>83.41250000000001</v>
      </c>
      <c r="P12" s="2">
        <f t="shared" si="1"/>
        <v>0.6059871735812858</v>
      </c>
      <c r="Q12" s="2"/>
      <c r="R12" s="2"/>
      <c r="S12" s="2"/>
      <c r="U12" s="7">
        <v>84</v>
      </c>
      <c r="V12" s="7">
        <v>84.38</v>
      </c>
      <c r="W12" s="7">
        <v>84.84</v>
      </c>
    </row>
    <row r="13" spans="2:2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7"/>
      <c r="V13" s="7"/>
      <c r="W13" s="7"/>
    </row>
    <row r="14" spans="1:23" ht="12.75">
      <c r="A14" s="1" t="s">
        <v>28</v>
      </c>
      <c r="B14" s="2" t="s">
        <v>29</v>
      </c>
      <c r="C14" s="2" t="s">
        <v>61</v>
      </c>
      <c r="D14" s="2" t="s">
        <v>30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U14" s="7"/>
      <c r="V14" s="7"/>
      <c r="W14" s="7"/>
    </row>
    <row r="15" spans="1:23" ht="12.75">
      <c r="A15" s="1" t="s">
        <v>67</v>
      </c>
      <c r="B15" s="2">
        <v>0.945</v>
      </c>
      <c r="C15" s="2">
        <v>0.916</v>
      </c>
      <c r="D15" s="2">
        <v>1.108</v>
      </c>
      <c r="E15" s="2">
        <v>0.879</v>
      </c>
      <c r="F15" s="2">
        <v>1.14</v>
      </c>
      <c r="G15" s="2">
        <v>1.052</v>
      </c>
      <c r="H15" s="2">
        <v>0.947</v>
      </c>
      <c r="I15" s="2">
        <v>0.929</v>
      </c>
      <c r="J15" s="2">
        <v>0.791</v>
      </c>
      <c r="K15" s="2">
        <v>1.018</v>
      </c>
      <c r="L15" s="2">
        <v>0.85</v>
      </c>
      <c r="M15" s="2">
        <v>0.833</v>
      </c>
      <c r="N15" s="2"/>
      <c r="O15" s="2">
        <f t="shared" si="0"/>
        <v>0.9506666666666668</v>
      </c>
      <c r="P15" s="2">
        <f t="shared" si="1"/>
        <v>0.10943186616947281</v>
      </c>
      <c r="Q15" s="4">
        <v>0.95</v>
      </c>
      <c r="R15" s="7">
        <v>4</v>
      </c>
      <c r="S15" s="2">
        <f>Q15*R15</f>
        <v>3.8</v>
      </c>
      <c r="U15" s="7">
        <v>0.781</v>
      </c>
      <c r="V15" s="7">
        <v>0.726</v>
      </c>
      <c r="W15" s="7">
        <v>0.734</v>
      </c>
    </row>
    <row r="16" spans="1:23" ht="12.75">
      <c r="A16" s="1" t="s">
        <v>32</v>
      </c>
      <c r="B16" s="2">
        <v>0.03</v>
      </c>
      <c r="C16" s="2">
        <v>0.028</v>
      </c>
      <c r="D16" s="2">
        <v>0.035</v>
      </c>
      <c r="E16" s="2">
        <v>0.028</v>
      </c>
      <c r="F16" s="2">
        <v>0.036</v>
      </c>
      <c r="G16" s="2">
        <v>0.034</v>
      </c>
      <c r="H16" s="2">
        <v>0.03</v>
      </c>
      <c r="I16" s="2">
        <v>0.025</v>
      </c>
      <c r="J16" s="2">
        <v>0.018</v>
      </c>
      <c r="K16" s="2">
        <v>0.033</v>
      </c>
      <c r="L16" s="2">
        <v>0.016</v>
      </c>
      <c r="M16" s="2">
        <v>0.026</v>
      </c>
      <c r="N16" s="2"/>
      <c r="O16" s="2">
        <f t="shared" si="0"/>
        <v>0.028250000000000008</v>
      </c>
      <c r="P16" s="2">
        <f t="shared" si="1"/>
        <v>0.006311965548932326</v>
      </c>
      <c r="Q16" s="4">
        <v>0.03</v>
      </c>
      <c r="R16" s="2">
        <v>2</v>
      </c>
      <c r="S16" s="2">
        <f aca="true" t="shared" si="2" ref="S16:S22">Q16*R16</f>
        <v>0.06</v>
      </c>
      <c r="U16" s="7">
        <v>0.019</v>
      </c>
      <c r="V16" s="7">
        <v>0.023</v>
      </c>
      <c r="W16" s="7">
        <v>0.023</v>
      </c>
    </row>
    <row r="17" spans="1:23" ht="12.75">
      <c r="A17" s="1" t="s">
        <v>35</v>
      </c>
      <c r="B17" s="2">
        <v>0.968</v>
      </c>
      <c r="C17" s="2">
        <v>0.98</v>
      </c>
      <c r="D17" s="2">
        <v>1.055</v>
      </c>
      <c r="E17" s="2">
        <v>0.985</v>
      </c>
      <c r="F17" s="2">
        <v>1.054</v>
      </c>
      <c r="G17" s="2">
        <v>1.028</v>
      </c>
      <c r="H17" s="2">
        <v>0.982</v>
      </c>
      <c r="I17" s="2">
        <v>0.986</v>
      </c>
      <c r="J17" s="2">
        <v>1.12</v>
      </c>
      <c r="K17" s="2">
        <v>1.009</v>
      </c>
      <c r="L17" s="2">
        <v>1.27</v>
      </c>
      <c r="M17" s="2">
        <v>1.176</v>
      </c>
      <c r="N17" s="2"/>
      <c r="O17" s="2">
        <f t="shared" si="0"/>
        <v>1.0510833333333334</v>
      </c>
      <c r="P17" s="2">
        <f t="shared" si="1"/>
        <v>0.09338917431259187</v>
      </c>
      <c r="Q17" s="4">
        <v>1.03</v>
      </c>
      <c r="R17" s="2">
        <v>5</v>
      </c>
      <c r="S17" s="2">
        <f t="shared" si="2"/>
        <v>5.15</v>
      </c>
      <c r="U17" s="7">
        <v>0.944</v>
      </c>
      <c r="V17" s="7">
        <v>0.957</v>
      </c>
      <c r="W17" s="7">
        <v>0.95</v>
      </c>
    </row>
    <row r="18" spans="1:23" ht="12.75">
      <c r="A18" s="1" t="s">
        <v>33</v>
      </c>
      <c r="B18" s="2">
        <v>0.751</v>
      </c>
      <c r="C18" s="2">
        <v>0.791</v>
      </c>
      <c r="D18" s="2">
        <v>0.523</v>
      </c>
      <c r="E18" s="2">
        <v>0.806</v>
      </c>
      <c r="F18" s="2">
        <v>0.504</v>
      </c>
      <c r="G18" s="2">
        <v>0.609</v>
      </c>
      <c r="H18" s="2">
        <v>0.746</v>
      </c>
      <c r="I18" s="2">
        <v>0.777</v>
      </c>
      <c r="J18" s="2">
        <v>0.693</v>
      </c>
      <c r="K18" s="2">
        <v>0.643</v>
      </c>
      <c r="L18" s="2">
        <v>0.453</v>
      </c>
      <c r="M18" s="2">
        <v>0.65</v>
      </c>
      <c r="N18" s="2"/>
      <c r="O18" s="2">
        <f t="shared" si="0"/>
        <v>0.6621666666666667</v>
      </c>
      <c r="P18" s="2">
        <f t="shared" si="1"/>
        <v>0.11977997505527518</v>
      </c>
      <c r="Q18" s="4">
        <v>0.65</v>
      </c>
      <c r="R18" s="2">
        <v>4</v>
      </c>
      <c r="S18" s="2">
        <f t="shared" si="2"/>
        <v>2.6</v>
      </c>
      <c r="U18" s="7">
        <v>0.962</v>
      </c>
      <c r="V18" s="7">
        <v>1.002</v>
      </c>
      <c r="W18" s="7">
        <v>0.983</v>
      </c>
    </row>
    <row r="19" spans="1:23" ht="12.75">
      <c r="A19" s="1" t="s">
        <v>31</v>
      </c>
      <c r="B19" s="2">
        <v>0.139</v>
      </c>
      <c r="C19" s="2">
        <v>0.132</v>
      </c>
      <c r="D19" s="2">
        <v>0.127</v>
      </c>
      <c r="E19" s="2">
        <v>0.12</v>
      </c>
      <c r="F19" s="2">
        <v>0.12</v>
      </c>
      <c r="G19" s="2">
        <v>0.12</v>
      </c>
      <c r="H19" s="2">
        <v>0.125</v>
      </c>
      <c r="I19" s="2">
        <v>0.142</v>
      </c>
      <c r="J19" s="2">
        <v>0.129</v>
      </c>
      <c r="K19" s="2">
        <v>0.145</v>
      </c>
      <c r="L19" s="2">
        <v>0.116</v>
      </c>
      <c r="M19" s="2">
        <v>0.134</v>
      </c>
      <c r="N19" s="2"/>
      <c r="O19" s="2">
        <f t="shared" si="0"/>
        <v>0.12908333333333333</v>
      </c>
      <c r="P19" s="2">
        <f t="shared" si="1"/>
        <v>0.00949122401660247</v>
      </c>
      <c r="Q19" s="4">
        <v>0.13</v>
      </c>
      <c r="R19" s="2">
        <v>3</v>
      </c>
      <c r="S19" s="2">
        <f t="shared" si="2"/>
        <v>0.39</v>
      </c>
      <c r="U19" s="7">
        <v>0.152</v>
      </c>
      <c r="V19" s="7">
        <v>0.159</v>
      </c>
      <c r="W19" s="7">
        <v>0.136</v>
      </c>
    </row>
    <row r="20" spans="1:23" ht="12.75">
      <c r="A20" s="1" t="s">
        <v>36</v>
      </c>
      <c r="B20" s="2">
        <v>0.111</v>
      </c>
      <c r="C20" s="2">
        <v>0.095</v>
      </c>
      <c r="D20" s="2">
        <v>0.1</v>
      </c>
      <c r="E20" s="2">
        <v>0.089</v>
      </c>
      <c r="F20" s="2">
        <v>0.1</v>
      </c>
      <c r="G20" s="2">
        <v>0.102</v>
      </c>
      <c r="H20" s="2">
        <v>0.093</v>
      </c>
      <c r="I20" s="2">
        <v>0.095</v>
      </c>
      <c r="J20" s="2">
        <v>0.126</v>
      </c>
      <c r="K20" s="2">
        <v>0.104</v>
      </c>
      <c r="L20" s="2">
        <v>0.152</v>
      </c>
      <c r="M20" s="2">
        <v>0.09</v>
      </c>
      <c r="N20" s="2"/>
      <c r="O20" s="2">
        <f t="shared" si="0"/>
        <v>0.10475</v>
      </c>
      <c r="P20" s="2">
        <f t="shared" si="1"/>
        <v>0.01801577591496364</v>
      </c>
      <c r="Q20" s="4">
        <v>0.1</v>
      </c>
      <c r="R20" s="2">
        <v>5</v>
      </c>
      <c r="S20" s="2">
        <f t="shared" si="2"/>
        <v>0.5</v>
      </c>
      <c r="U20" s="7">
        <v>0.087</v>
      </c>
      <c r="V20" s="7">
        <v>0.082</v>
      </c>
      <c r="W20" s="7">
        <v>0.086</v>
      </c>
    </row>
    <row r="21" spans="1:23" ht="12.75">
      <c r="A21" s="1" t="s">
        <v>34</v>
      </c>
      <c r="B21" s="2">
        <v>0.08</v>
      </c>
      <c r="C21" s="2">
        <v>0.082</v>
      </c>
      <c r="D21" s="2">
        <v>0.04</v>
      </c>
      <c r="E21" s="2">
        <v>0.123</v>
      </c>
      <c r="F21" s="2">
        <v>0.028</v>
      </c>
      <c r="G21" s="2">
        <v>0.055</v>
      </c>
      <c r="H21" s="2">
        <v>0.097</v>
      </c>
      <c r="I21" s="2">
        <v>0.068</v>
      </c>
      <c r="J21" s="2">
        <v>0.083</v>
      </c>
      <c r="K21" s="2">
        <v>0.057</v>
      </c>
      <c r="L21" s="2">
        <v>0.038</v>
      </c>
      <c r="M21" s="2">
        <v>0.048</v>
      </c>
      <c r="N21" s="2"/>
      <c r="O21" s="2">
        <f t="shared" si="0"/>
        <v>0.06658333333333334</v>
      </c>
      <c r="P21" s="2">
        <f t="shared" si="1"/>
        <v>0.02760256356122588</v>
      </c>
      <c r="Q21" s="4">
        <v>0.06</v>
      </c>
      <c r="R21" s="2">
        <v>3</v>
      </c>
      <c r="S21" s="2">
        <f t="shared" si="2"/>
        <v>0.18</v>
      </c>
      <c r="U21" s="7">
        <v>0.093</v>
      </c>
      <c r="V21" s="7">
        <v>0.088</v>
      </c>
      <c r="W21" s="7">
        <v>0.142</v>
      </c>
    </row>
    <row r="22" spans="1:23" ht="12.75">
      <c r="A22" s="1" t="s">
        <v>37</v>
      </c>
      <c r="B22" s="2">
        <v>0.027</v>
      </c>
      <c r="C22" s="2">
        <v>0.024</v>
      </c>
      <c r="D22" s="2">
        <v>0.032</v>
      </c>
      <c r="E22" s="2">
        <v>0.027</v>
      </c>
      <c r="F22" s="2">
        <v>0.034</v>
      </c>
      <c r="G22" s="2">
        <v>0.028</v>
      </c>
      <c r="H22" s="2">
        <v>0.032</v>
      </c>
      <c r="I22" s="2">
        <v>0.023</v>
      </c>
      <c r="J22" s="2">
        <v>0.04</v>
      </c>
      <c r="K22" s="2">
        <v>0.03</v>
      </c>
      <c r="L22" s="2">
        <v>0.047</v>
      </c>
      <c r="M22" s="2">
        <v>0.035</v>
      </c>
      <c r="N22" s="2"/>
      <c r="O22" s="2">
        <f t="shared" si="0"/>
        <v>0.03158333333333333</v>
      </c>
      <c r="P22" s="2">
        <f t="shared" si="1"/>
        <v>0.006841827684223426</v>
      </c>
      <c r="Q22" s="4">
        <v>0.03</v>
      </c>
      <c r="R22" s="2">
        <v>4</v>
      </c>
      <c r="S22" s="2">
        <f t="shared" si="2"/>
        <v>0.12</v>
      </c>
      <c r="U22" s="7">
        <v>0.024</v>
      </c>
      <c r="V22" s="7">
        <v>0.026</v>
      </c>
      <c r="W22" s="7">
        <v>0.02</v>
      </c>
    </row>
    <row r="23" spans="1:23" ht="12.75">
      <c r="A23" s="1" t="s">
        <v>27</v>
      </c>
      <c r="B23" s="2">
        <v>3.05</v>
      </c>
      <c r="C23" s="2">
        <v>3.049</v>
      </c>
      <c r="D23" s="2">
        <v>3.021</v>
      </c>
      <c r="E23" s="2">
        <v>3.057</v>
      </c>
      <c r="F23" s="2">
        <v>3.017</v>
      </c>
      <c r="G23" s="2">
        <v>3.028</v>
      </c>
      <c r="H23" s="2">
        <v>3.052</v>
      </c>
      <c r="I23" s="2">
        <v>3.045</v>
      </c>
      <c r="J23" s="2">
        <v>3.001</v>
      </c>
      <c r="K23" s="2">
        <v>3.039</v>
      </c>
      <c r="L23" s="2">
        <v>2.941</v>
      </c>
      <c r="M23" s="2">
        <v>2.992</v>
      </c>
      <c r="N23" s="2"/>
      <c r="O23" s="2">
        <f t="shared" si="0"/>
        <v>3.0243333333333333</v>
      </c>
      <c r="P23" s="2">
        <f t="shared" si="1"/>
        <v>0.033513452748843375</v>
      </c>
      <c r="Q23" s="2"/>
      <c r="R23" s="2"/>
      <c r="S23" s="5">
        <f>SUM(S15:S22)</f>
        <v>12.799999999999999</v>
      </c>
      <c r="U23" s="7">
        <v>3.063</v>
      </c>
      <c r="V23" s="7">
        <v>3.064</v>
      </c>
      <c r="W23" s="7">
        <v>3.072</v>
      </c>
    </row>
    <row r="24" spans="2:2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18" ht="20.25">
      <c r="B25" s="2"/>
      <c r="C25" s="2"/>
      <c r="D25" s="2"/>
      <c r="E25" s="2"/>
      <c r="F25" s="2"/>
      <c r="G25" s="3" t="s">
        <v>69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23.25">
      <c r="G26" s="3" t="s">
        <v>68</v>
      </c>
    </row>
    <row r="28" spans="16:19" ht="12.75">
      <c r="P28" s="1" t="s">
        <v>30</v>
      </c>
      <c r="Q28" s="2">
        <f>7-Q29</f>
        <v>5.8</v>
      </c>
      <c r="R28" s="1">
        <v>2</v>
      </c>
      <c r="S28" s="2">
        <f>Q28*R28</f>
        <v>11.6</v>
      </c>
    </row>
    <row r="29" spans="1:19" ht="12.75">
      <c r="A29" s="1" t="s">
        <v>39</v>
      </c>
      <c r="B29" s="1" t="s">
        <v>40</v>
      </c>
      <c r="C29" s="1" t="s">
        <v>41</v>
      </c>
      <c r="D29" s="1" t="s">
        <v>42</v>
      </c>
      <c r="E29" s="1" t="s">
        <v>43</v>
      </c>
      <c r="F29" s="1" t="s">
        <v>44</v>
      </c>
      <c r="G29" s="1" t="s">
        <v>45</v>
      </c>
      <c r="H29" s="1" t="s">
        <v>46</v>
      </c>
      <c r="P29" s="1" t="s">
        <v>60</v>
      </c>
      <c r="Q29" s="2">
        <v>1.2</v>
      </c>
      <c r="R29" s="1">
        <v>1</v>
      </c>
      <c r="S29" s="2">
        <f>Q29*R29</f>
        <v>1.2</v>
      </c>
    </row>
    <row r="30" spans="1:19" ht="12.75">
      <c r="A30" s="1" t="s">
        <v>47</v>
      </c>
      <c r="B30" s="1" t="s">
        <v>36</v>
      </c>
      <c r="C30" s="1" t="s">
        <v>48</v>
      </c>
      <c r="D30" s="1">
        <v>20</v>
      </c>
      <c r="E30" s="1">
        <v>10</v>
      </c>
      <c r="F30" s="1">
        <v>600</v>
      </c>
      <c r="G30" s="1">
        <v>-600</v>
      </c>
      <c r="H30" s="1" t="s">
        <v>49</v>
      </c>
      <c r="S30" s="5">
        <f>SUM(S28:S29)</f>
        <v>12.799999999999999</v>
      </c>
    </row>
    <row r="31" spans="1:8" ht="12.75">
      <c r="A31" s="1" t="s">
        <v>47</v>
      </c>
      <c r="B31" s="1" t="s">
        <v>31</v>
      </c>
      <c r="C31" s="1" t="s">
        <v>50</v>
      </c>
      <c r="D31" s="1">
        <v>20</v>
      </c>
      <c r="E31" s="1">
        <v>10</v>
      </c>
      <c r="F31" s="1">
        <v>600</v>
      </c>
      <c r="G31" s="1">
        <v>-600</v>
      </c>
      <c r="H31" s="1" t="s">
        <v>51</v>
      </c>
    </row>
    <row r="32" spans="1:8" ht="12.75">
      <c r="A32" s="1" t="s">
        <v>52</v>
      </c>
      <c r="B32" s="1" t="s">
        <v>32</v>
      </c>
      <c r="C32" s="1" t="s">
        <v>50</v>
      </c>
      <c r="D32" s="1">
        <v>20</v>
      </c>
      <c r="E32" s="1">
        <v>10</v>
      </c>
      <c r="F32" s="1">
        <v>250</v>
      </c>
      <c r="G32" s="1">
        <v>-300</v>
      </c>
      <c r="H32" s="1" t="s">
        <v>53</v>
      </c>
    </row>
    <row r="33" spans="1:8" ht="12.75">
      <c r="A33" s="1" t="s">
        <v>52</v>
      </c>
      <c r="B33" s="1" t="s">
        <v>33</v>
      </c>
      <c r="C33" s="1" t="s">
        <v>50</v>
      </c>
      <c r="D33" s="1">
        <v>20</v>
      </c>
      <c r="E33" s="1">
        <v>10</v>
      </c>
      <c r="F33" s="1">
        <v>600</v>
      </c>
      <c r="G33" s="1">
        <v>-600</v>
      </c>
      <c r="H33" s="1" t="s">
        <v>54</v>
      </c>
    </row>
    <row r="34" spans="1:20" ht="12.75">
      <c r="A34" s="1" t="s">
        <v>52</v>
      </c>
      <c r="B34" s="1" t="s">
        <v>35</v>
      </c>
      <c r="C34" s="1" t="s">
        <v>55</v>
      </c>
      <c r="D34" s="1">
        <v>20</v>
      </c>
      <c r="E34" s="1">
        <v>10</v>
      </c>
      <c r="F34" s="1">
        <v>300</v>
      </c>
      <c r="G34" s="1">
        <v>-550</v>
      </c>
      <c r="H34" s="1" t="s">
        <v>56</v>
      </c>
      <c r="T34" s="4"/>
    </row>
    <row r="35" spans="1:20" ht="12.75">
      <c r="A35" s="1" t="s">
        <v>52</v>
      </c>
      <c r="B35" s="1" t="s">
        <v>37</v>
      </c>
      <c r="C35" s="1" t="s">
        <v>48</v>
      </c>
      <c r="D35" s="1">
        <v>20</v>
      </c>
      <c r="E35" s="1">
        <v>10</v>
      </c>
      <c r="F35" s="1">
        <v>300</v>
      </c>
      <c r="G35" s="1">
        <v>-400</v>
      </c>
      <c r="H35" s="1" t="s">
        <v>25</v>
      </c>
      <c r="T35" s="4"/>
    </row>
    <row r="36" spans="1:8" ht="12.75">
      <c r="A36" s="1" t="s">
        <v>52</v>
      </c>
      <c r="B36" s="1" t="s">
        <v>38</v>
      </c>
      <c r="C36" s="1" t="s">
        <v>48</v>
      </c>
      <c r="D36" s="1">
        <v>20</v>
      </c>
      <c r="E36" s="1">
        <v>10</v>
      </c>
      <c r="F36" s="1">
        <v>0</v>
      </c>
      <c r="G36" s="1">
        <v>-300</v>
      </c>
      <c r="H36" s="1" t="s">
        <v>57</v>
      </c>
    </row>
    <row r="37" spans="1:8" ht="12.75">
      <c r="A37" s="1" t="s">
        <v>58</v>
      </c>
      <c r="B37" s="1" t="s">
        <v>34</v>
      </c>
      <c r="C37" s="1" t="s">
        <v>50</v>
      </c>
      <c r="D37" s="1">
        <v>20</v>
      </c>
      <c r="E37" s="1">
        <v>10</v>
      </c>
      <c r="F37" s="1">
        <v>500</v>
      </c>
      <c r="G37" s="1">
        <v>-250</v>
      </c>
      <c r="H37" s="1" t="s">
        <v>59</v>
      </c>
    </row>
    <row r="40" spans="5:20" ht="14.25">
      <c r="E40" s="1" t="s">
        <v>62</v>
      </c>
      <c r="T40" s="4"/>
    </row>
    <row r="46" spans="11:13" ht="12.75">
      <c r="K46" s="1" t="s">
        <v>35</v>
      </c>
      <c r="L46" s="2">
        <v>1.03</v>
      </c>
      <c r="M46" s="4">
        <f>L46*100/1.78</f>
        <v>57.86516853932584</v>
      </c>
    </row>
    <row r="47" spans="11:13" ht="12.75">
      <c r="K47" s="1" t="s">
        <v>33</v>
      </c>
      <c r="L47" s="2">
        <v>0.65</v>
      </c>
      <c r="M47" s="4">
        <f>L47*100/1.78</f>
        <v>36.51685393258427</v>
      </c>
    </row>
    <row r="48" spans="11:13" ht="12.75">
      <c r="K48" s="1" t="s">
        <v>36</v>
      </c>
      <c r="L48" s="2">
        <v>0.1</v>
      </c>
      <c r="M48" s="4">
        <f>L48*100/1.78</f>
        <v>5.617977528089887</v>
      </c>
    </row>
    <row r="49" spans="11:13" ht="12.75">
      <c r="K49" s="1" t="s">
        <v>66</v>
      </c>
      <c r="L49" s="2">
        <f>SUM(L46:L48)</f>
        <v>1.7800000000000002</v>
      </c>
      <c r="M49" s="2">
        <v>100</v>
      </c>
    </row>
    <row r="67" ht="12.75">
      <c r="B67" s="1" t="s">
        <v>64</v>
      </c>
    </row>
    <row r="68" ht="12.75">
      <c r="B68" s="1" t="s">
        <v>63</v>
      </c>
    </row>
    <row r="69" spans="2:6" ht="12.75">
      <c r="B69" s="1">
        <v>-1966</v>
      </c>
      <c r="C69" s="6" t="s">
        <v>65</v>
      </c>
      <c r="D69" s="6"/>
      <c r="E69" s="6"/>
      <c r="F69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2007-07-04T02:37:14Z</dcterms:created>
  <dcterms:modified xsi:type="dcterms:W3CDTF">2007-07-04T02:43:05Z</dcterms:modified>
  <cp:category/>
  <cp:version/>
  <cp:contentType/>
  <cp:contentStatus/>
</cp:coreProperties>
</file>