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0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<sst xmlns="http://schemas.openxmlformats.org/spreadsheetml/2006/main" count="76" uniqueCount="35">
  <si>
    <t>Sample</t>
  </si>
  <si>
    <t>SiO2</t>
  </si>
  <si>
    <t>TiO2</t>
  </si>
  <si>
    <t>Al2O3</t>
  </si>
  <si>
    <t>FeO</t>
  </si>
  <si>
    <t>Cr2O3</t>
  </si>
  <si>
    <t>MnO</t>
  </si>
  <si>
    <t>MgO</t>
  </si>
  <si>
    <t>CaO</t>
  </si>
  <si>
    <t>Na2O</t>
  </si>
  <si>
    <t>K2O</t>
  </si>
  <si>
    <t>Total</t>
  </si>
  <si>
    <t>Ca</t>
  </si>
  <si>
    <t>K</t>
  </si>
  <si>
    <t>Al</t>
  </si>
  <si>
    <t>Na</t>
  </si>
  <si>
    <t xml:space="preserve"> </t>
  </si>
  <si>
    <t>Si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</si>
  <si>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14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</si>
  <si>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ideal</t>
  </si>
  <si>
    <t>measured</t>
  </si>
  <si>
    <t>Cation numbers normalized to 62 O</t>
  </si>
  <si>
    <t>R060490</t>
  </si>
  <si>
    <t>H2O*</t>
  </si>
  <si>
    <t>K tot</t>
  </si>
  <si>
    <t>H**</t>
  </si>
  <si>
    <t>** = after normalization to 72 O (including H2O)</t>
  </si>
  <si>
    <t>average</t>
  </si>
  <si>
    <t>stdev</t>
  </si>
  <si>
    <t>in formula</t>
  </si>
  <si>
    <t>(+) charges</t>
  </si>
  <si>
    <t>8 H in 8(OH) groups and 12 H in 6 H2O</t>
  </si>
  <si>
    <t>* = estimated by difference</t>
  </si>
  <si>
    <r>
      <t>K</t>
    </r>
    <r>
      <rPr>
        <vertAlign val="subscript"/>
        <sz val="14"/>
        <rFont val="Times New Roman"/>
        <family val="1"/>
      </rPr>
      <t>3.27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12.73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58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</si>
  <si>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reyerite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</si>
</sst>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8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2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workbookViewId="0" topLeftCell="A1">
      <selection activeCell="F38" sqref="F38"/>
    </sheetView>
  </sheetViews>
  <sheetFormatPr defaultColWidth="9.00390625" defaultRowHeight="13.5"/>
  <cols>
    <col min="1" max="13" width="5.25390625" style="1" customWidth="1"/>
    <col min="14" max="14" width="3.75390625" style="1" customWidth="1"/>
    <col min="15" max="16384" width="5.25390625" style="1" customWidth="1"/>
  </cols>
  <sheetData>
    <row r="1" spans="1:3" ht="12.75">
      <c r="A1" s="10" t="s">
        <v>22</v>
      </c>
      <c r="C1" s="1" t="s">
        <v>34</v>
      </c>
    </row>
    <row r="2" spans="1:19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27</v>
      </c>
      <c r="P2" s="2" t="s">
        <v>28</v>
      </c>
      <c r="Q2" s="2"/>
      <c r="R2" s="2"/>
      <c r="S2" s="2"/>
    </row>
    <row r="3" spans="1:30" ht="12.75">
      <c r="A3" s="1" t="s">
        <v>1</v>
      </c>
      <c r="B3" s="2">
        <v>52.63</v>
      </c>
      <c r="C3" s="2">
        <v>52.4</v>
      </c>
      <c r="D3" s="2">
        <v>52.73</v>
      </c>
      <c r="E3" s="2">
        <v>53.4</v>
      </c>
      <c r="F3" s="2">
        <v>53.48</v>
      </c>
      <c r="G3" s="2">
        <v>52.47</v>
      </c>
      <c r="H3" s="2">
        <v>52.28</v>
      </c>
      <c r="I3" s="2">
        <v>52.73</v>
      </c>
      <c r="J3" s="2">
        <v>53.74</v>
      </c>
      <c r="K3" s="2">
        <v>52.46</v>
      </c>
      <c r="L3" s="2">
        <v>51.8</v>
      </c>
      <c r="M3" s="2">
        <v>52.6</v>
      </c>
      <c r="N3" s="3"/>
      <c r="O3" s="2">
        <f>AVERAGE(B3:M3)</f>
        <v>52.72666666666667</v>
      </c>
      <c r="P3" s="2">
        <f>STDEV(B3:M3)</f>
        <v>0.5539171801129749</v>
      </c>
      <c r="Q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" t="s">
        <v>8</v>
      </c>
      <c r="B4" s="2">
        <v>28.66</v>
      </c>
      <c r="C4" s="2">
        <v>28.21</v>
      </c>
      <c r="D4" s="2">
        <v>28.55</v>
      </c>
      <c r="E4" s="2">
        <v>28.42</v>
      </c>
      <c r="F4" s="2">
        <v>28.55</v>
      </c>
      <c r="G4" s="2">
        <v>28.58</v>
      </c>
      <c r="H4" s="2">
        <v>28.45</v>
      </c>
      <c r="I4" s="2">
        <v>28.38</v>
      </c>
      <c r="J4" s="2">
        <v>28.38</v>
      </c>
      <c r="K4" s="2">
        <v>28.25</v>
      </c>
      <c r="L4" s="2">
        <v>28.89</v>
      </c>
      <c r="M4" s="2">
        <v>28.05</v>
      </c>
      <c r="N4" s="3"/>
      <c r="O4" s="2">
        <f>AVERAGE(B4:M4)</f>
        <v>28.4475</v>
      </c>
      <c r="P4" s="2">
        <f>STDEV(B4:M4)</f>
        <v>0.22214348352495658</v>
      </c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 t="s">
        <v>10</v>
      </c>
      <c r="B5" s="2">
        <v>6.8</v>
      </c>
      <c r="C5" s="2">
        <v>7.34</v>
      </c>
      <c r="D5" s="2">
        <v>7.24</v>
      </c>
      <c r="E5" s="2">
        <v>6.49</v>
      </c>
      <c r="F5" s="2">
        <v>7.66</v>
      </c>
      <c r="G5" s="2">
        <v>7.46</v>
      </c>
      <c r="H5" s="2">
        <v>7.37</v>
      </c>
      <c r="I5" s="2">
        <v>7.81</v>
      </c>
      <c r="J5" s="2">
        <v>8.09</v>
      </c>
      <c r="K5" s="2">
        <v>8.12</v>
      </c>
      <c r="L5" s="2">
        <v>8.42</v>
      </c>
      <c r="M5" s="2">
        <v>8.03</v>
      </c>
      <c r="N5" s="3"/>
      <c r="O5" s="2">
        <f>AVERAGE(B5:M5)</f>
        <v>7.569166666666668</v>
      </c>
      <c r="P5" s="2">
        <f>STDEV(B5:M5)</f>
        <v>0.5677620873911676</v>
      </c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" t="s">
        <v>3</v>
      </c>
      <c r="B6" s="2">
        <v>4.09</v>
      </c>
      <c r="C6" s="2">
        <v>4.16</v>
      </c>
      <c r="D6" s="2">
        <v>4.08</v>
      </c>
      <c r="E6" s="2">
        <v>4.18</v>
      </c>
      <c r="F6" s="2">
        <v>4.05</v>
      </c>
      <c r="G6" s="2">
        <v>4.01</v>
      </c>
      <c r="H6" s="2">
        <v>4.15</v>
      </c>
      <c r="I6" s="2">
        <v>4.03</v>
      </c>
      <c r="J6" s="2">
        <v>4.04</v>
      </c>
      <c r="K6" s="2">
        <v>4.03</v>
      </c>
      <c r="L6" s="2">
        <v>4.01</v>
      </c>
      <c r="M6" s="2">
        <v>4</v>
      </c>
      <c r="N6" s="3"/>
      <c r="O6" s="2">
        <f>AVERAGE(B6:M6)</f>
        <v>4.069166666666667</v>
      </c>
      <c r="P6" s="2">
        <f>STDEV(B6:M6)</f>
        <v>0.06302356461649193</v>
      </c>
      <c r="Q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1" t="s">
        <v>9</v>
      </c>
      <c r="B7" s="2">
        <v>0.85</v>
      </c>
      <c r="C7" s="2">
        <v>0.6</v>
      </c>
      <c r="D7" s="2">
        <v>0.53</v>
      </c>
      <c r="E7" s="2">
        <v>0.5</v>
      </c>
      <c r="F7" s="2">
        <v>0.52</v>
      </c>
      <c r="G7" s="2">
        <v>0.51</v>
      </c>
      <c r="H7" s="2">
        <v>0.63</v>
      </c>
      <c r="I7" s="2">
        <v>0.68</v>
      </c>
      <c r="J7" s="2">
        <v>0.57</v>
      </c>
      <c r="K7" s="2">
        <v>0.63</v>
      </c>
      <c r="L7" s="2">
        <v>0.66</v>
      </c>
      <c r="M7" s="2">
        <v>0.58</v>
      </c>
      <c r="O7" s="2">
        <f>AVERAGE(B7:M7)</f>
        <v>0.605</v>
      </c>
      <c r="P7" s="2">
        <f>STDEV(B7:M7)</f>
        <v>0.09756116962286748</v>
      </c>
      <c r="Q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19" s="3" customFormat="1" ht="12.75">
      <c r="A8" s="3" t="s">
        <v>4</v>
      </c>
      <c r="B8" s="4">
        <v>0</v>
      </c>
      <c r="C8" s="4">
        <v>0.1</v>
      </c>
      <c r="D8" s="4">
        <v>0.04</v>
      </c>
      <c r="E8" s="4">
        <v>0.17</v>
      </c>
      <c r="F8" s="4">
        <v>0.05</v>
      </c>
      <c r="G8" s="4">
        <v>0.02</v>
      </c>
      <c r="H8" s="4">
        <v>0.06</v>
      </c>
      <c r="I8" s="4">
        <v>0.13</v>
      </c>
      <c r="J8" s="4">
        <v>0.05</v>
      </c>
      <c r="K8" s="4">
        <v>0.07</v>
      </c>
      <c r="L8" s="4">
        <v>0</v>
      </c>
      <c r="M8" s="4">
        <v>0.02</v>
      </c>
      <c r="N8" s="4"/>
      <c r="O8" s="4">
        <f aca="true" t="shared" si="0" ref="O8:O13">AVERAGE(B8:M8)</f>
        <v>0.05916666666666668</v>
      </c>
      <c r="P8" s="4">
        <f aca="true" t="shared" si="1" ref="P8:P13">STDEV(B8:M8)</f>
        <v>0.0519542339395205</v>
      </c>
      <c r="Q8" s="4"/>
      <c r="R8" s="4"/>
      <c r="S8" s="4"/>
    </row>
    <row r="9" spans="1:19" s="3" customFormat="1" ht="12.75">
      <c r="A9" s="3" t="s">
        <v>6</v>
      </c>
      <c r="B9" s="4">
        <v>0.04</v>
      </c>
      <c r="C9" s="4">
        <v>0.01</v>
      </c>
      <c r="D9" s="4">
        <v>0.06</v>
      </c>
      <c r="E9" s="4">
        <v>0.05</v>
      </c>
      <c r="F9" s="4">
        <v>0.02</v>
      </c>
      <c r="G9" s="4">
        <v>0</v>
      </c>
      <c r="H9" s="4">
        <v>0.01</v>
      </c>
      <c r="I9" s="4">
        <v>0.04</v>
      </c>
      <c r="J9" s="4">
        <v>0.01</v>
      </c>
      <c r="K9" s="4">
        <v>0.02</v>
      </c>
      <c r="L9" s="4">
        <v>0.03</v>
      </c>
      <c r="M9" s="4">
        <v>0.05</v>
      </c>
      <c r="N9" s="4"/>
      <c r="O9" s="4">
        <f t="shared" si="0"/>
        <v>0.028333333333333335</v>
      </c>
      <c r="P9" s="4">
        <f t="shared" si="1"/>
        <v>0.019462473604038067</v>
      </c>
      <c r="Q9" s="4"/>
      <c r="R9" s="4"/>
      <c r="S9" s="4"/>
    </row>
    <row r="10" spans="1:19" s="3" customFormat="1" ht="12.75">
      <c r="A10" s="3" t="s">
        <v>5</v>
      </c>
      <c r="B10" s="4">
        <v>0.09</v>
      </c>
      <c r="C10" s="4">
        <v>0</v>
      </c>
      <c r="D10" s="4">
        <v>0</v>
      </c>
      <c r="E10" s="4">
        <v>0.03</v>
      </c>
      <c r="F10" s="4">
        <v>0</v>
      </c>
      <c r="G10" s="4">
        <v>0.01</v>
      </c>
      <c r="H10" s="4">
        <v>0</v>
      </c>
      <c r="I10" s="4">
        <v>0.03</v>
      </c>
      <c r="J10" s="4">
        <v>0.01</v>
      </c>
      <c r="K10" s="4">
        <v>0.07</v>
      </c>
      <c r="L10" s="4">
        <v>0.05</v>
      </c>
      <c r="M10" s="4">
        <v>0</v>
      </c>
      <c r="N10" s="4"/>
      <c r="O10" s="4">
        <f t="shared" si="0"/>
        <v>0.02416666666666667</v>
      </c>
      <c r="P10" s="4">
        <f t="shared" si="1"/>
        <v>0.03088345639315455</v>
      </c>
      <c r="Q10" s="4"/>
      <c r="R10" s="4"/>
      <c r="S10" s="4"/>
    </row>
    <row r="11" spans="1:19" s="3" customFormat="1" ht="12.75">
      <c r="A11" s="3" t="s">
        <v>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0.05</v>
      </c>
      <c r="H11" s="4">
        <v>0</v>
      </c>
      <c r="I11" s="4">
        <v>0.02</v>
      </c>
      <c r="J11" s="4">
        <v>0.02</v>
      </c>
      <c r="K11" s="4">
        <v>0.06</v>
      </c>
      <c r="L11" s="4">
        <v>0</v>
      </c>
      <c r="M11" s="4">
        <v>0</v>
      </c>
      <c r="N11" s="4"/>
      <c r="O11" s="4">
        <f t="shared" si="0"/>
        <v>0.012500000000000002</v>
      </c>
      <c r="P11" s="4">
        <f t="shared" si="1"/>
        <v>0.02137330535547045</v>
      </c>
      <c r="Q11" s="4"/>
      <c r="R11" s="4"/>
      <c r="S11" s="4"/>
    </row>
    <row r="12" spans="1:19" s="3" customFormat="1" ht="12.75">
      <c r="A12" s="3" t="s">
        <v>7</v>
      </c>
      <c r="B12" s="4">
        <v>0</v>
      </c>
      <c r="C12" s="4">
        <v>0</v>
      </c>
      <c r="D12" s="4">
        <v>0</v>
      </c>
      <c r="E12" s="4">
        <v>0.04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/>
      <c r="O12" s="4">
        <f t="shared" si="0"/>
        <v>0.0033333333333333335</v>
      </c>
      <c r="P12" s="4">
        <f t="shared" si="1"/>
        <v>0.011547005383792516</v>
      </c>
      <c r="Q12" s="4"/>
      <c r="R12" s="4"/>
      <c r="S12" s="4"/>
    </row>
    <row r="13" spans="1:19" ht="12.75">
      <c r="A13" s="1" t="s">
        <v>11</v>
      </c>
      <c r="B13" s="2">
        <f>SUM(B3:B7)</f>
        <v>93.03</v>
      </c>
      <c r="C13" s="2">
        <f aca="true" t="shared" si="2" ref="C13:M13">SUM(C3:C7)</f>
        <v>92.71</v>
      </c>
      <c r="D13" s="2">
        <f t="shared" si="2"/>
        <v>93.13</v>
      </c>
      <c r="E13" s="2">
        <f t="shared" si="2"/>
        <v>92.98999999999998</v>
      </c>
      <c r="F13" s="2">
        <f t="shared" si="2"/>
        <v>94.25999999999999</v>
      </c>
      <c r="G13" s="2">
        <f t="shared" si="2"/>
        <v>93.03</v>
      </c>
      <c r="H13" s="2">
        <f t="shared" si="2"/>
        <v>92.88000000000001</v>
      </c>
      <c r="I13" s="2">
        <f t="shared" si="2"/>
        <v>93.63000000000001</v>
      </c>
      <c r="J13" s="2">
        <f t="shared" si="2"/>
        <v>94.82000000000001</v>
      </c>
      <c r="K13" s="2">
        <f t="shared" si="2"/>
        <v>93.49000000000001</v>
      </c>
      <c r="L13" s="2">
        <f t="shared" si="2"/>
        <v>93.78</v>
      </c>
      <c r="M13" s="2">
        <f t="shared" si="2"/>
        <v>93.26</v>
      </c>
      <c r="N13" s="2"/>
      <c r="O13" s="2">
        <f t="shared" si="0"/>
        <v>93.4175</v>
      </c>
      <c r="P13" s="2">
        <f t="shared" si="1"/>
        <v>0.620749180792352</v>
      </c>
      <c r="Q13" s="2"/>
      <c r="R13" s="2"/>
      <c r="S13" s="2"/>
    </row>
    <row r="14" spans="1:19" ht="12.75">
      <c r="A14" s="1" t="s">
        <v>23</v>
      </c>
      <c r="B14" s="2">
        <f>100-SUM(B3:B7)</f>
        <v>6.969999999999999</v>
      </c>
      <c r="C14" s="2">
        <f aca="true" t="shared" si="3" ref="C14:M14">100-SUM(C3:C7)</f>
        <v>7.290000000000006</v>
      </c>
      <c r="D14" s="2">
        <f t="shared" si="3"/>
        <v>6.8700000000000045</v>
      </c>
      <c r="E14" s="2">
        <f t="shared" si="3"/>
        <v>7.010000000000019</v>
      </c>
      <c r="F14" s="2">
        <f t="shared" si="3"/>
        <v>5.740000000000009</v>
      </c>
      <c r="G14" s="2">
        <f t="shared" si="3"/>
        <v>6.969999999999999</v>
      </c>
      <c r="H14" s="2">
        <f t="shared" si="3"/>
        <v>7.11999999999999</v>
      </c>
      <c r="I14" s="2">
        <f t="shared" si="3"/>
        <v>6.36999999999999</v>
      </c>
      <c r="J14" s="2">
        <f t="shared" si="3"/>
        <v>5.179999999999993</v>
      </c>
      <c r="K14" s="2">
        <f t="shared" si="3"/>
        <v>6.509999999999991</v>
      </c>
      <c r="L14" s="2">
        <f t="shared" si="3"/>
        <v>6.219999999999999</v>
      </c>
      <c r="M14" s="2">
        <f t="shared" si="3"/>
        <v>6.739999999999995</v>
      </c>
      <c r="N14" s="2"/>
      <c r="O14" s="2">
        <f>AVERAGE(B14:M14)</f>
        <v>6.5825</v>
      </c>
      <c r="P14" s="2">
        <f>STDEV(B14:M14)</f>
        <v>0.6207491807924935</v>
      </c>
      <c r="Q14" s="2"/>
      <c r="R14" s="2"/>
      <c r="S14" s="2"/>
    </row>
    <row r="15" spans="1:19" ht="12.75">
      <c r="A15" s="1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2"/>
      <c r="R16" s="2"/>
      <c r="S16" s="2"/>
    </row>
    <row r="17" spans="1:19" ht="12.75">
      <c r="A17" s="1" t="s">
        <v>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 t="s">
        <v>27</v>
      </c>
      <c r="P17" s="2" t="s">
        <v>28</v>
      </c>
      <c r="Q17" s="2" t="s">
        <v>29</v>
      </c>
      <c r="R17" s="2"/>
      <c r="S17" s="2" t="s">
        <v>30</v>
      </c>
    </row>
    <row r="18" spans="1:19" ht="12.75">
      <c r="A18" s="1" t="s">
        <v>17</v>
      </c>
      <c r="B18" s="1">
        <v>21.994222179984973</v>
      </c>
      <c r="C18" s="1">
        <v>22.00434646496045</v>
      </c>
      <c r="D18" s="1">
        <v>22.030829334183224</v>
      </c>
      <c r="E18" s="1">
        <v>22.180716260955457</v>
      </c>
      <c r="F18" s="1">
        <v>22.09034715013952</v>
      </c>
      <c r="G18" s="1">
        <v>21.994926014630376</v>
      </c>
      <c r="H18" s="1">
        <v>21.946865970012226</v>
      </c>
      <c r="I18" s="1">
        <v>21.995484478593564</v>
      </c>
      <c r="J18" s="1">
        <v>22.10306750067351</v>
      </c>
      <c r="K18" s="1">
        <v>21.961171241554922</v>
      </c>
      <c r="L18" s="1">
        <v>21.750845963438795</v>
      </c>
      <c r="M18" s="1">
        <v>22.033645433453334</v>
      </c>
      <c r="O18" s="11">
        <f>AVERAGE(B18:M18)</f>
        <v>22.007205666048364</v>
      </c>
      <c r="P18" s="11">
        <f>STDEV(B18:M18)</f>
        <v>0.10418965641750398</v>
      </c>
      <c r="Q18" s="9">
        <v>22</v>
      </c>
      <c r="R18" s="1">
        <v>4</v>
      </c>
      <c r="S18" s="2">
        <f>Q18*R18</f>
        <v>88</v>
      </c>
    </row>
    <row r="19" spans="1:19" ht="12.75">
      <c r="A19" s="1" t="s">
        <v>14</v>
      </c>
      <c r="B19" s="1">
        <v>2.014439724360886</v>
      </c>
      <c r="C19" s="1">
        <v>2.058857312683809</v>
      </c>
      <c r="D19" s="1">
        <v>2.0090417831271274</v>
      </c>
      <c r="E19" s="1">
        <v>2.0462859494589303</v>
      </c>
      <c r="F19" s="1">
        <v>1.9716140152527528</v>
      </c>
      <c r="G19" s="1">
        <v>1.981123479378433</v>
      </c>
      <c r="H19" s="1">
        <v>2.053244936081046</v>
      </c>
      <c r="I19" s="1">
        <v>1.9812374944443853</v>
      </c>
      <c r="J19" s="1">
        <v>1.9583575388497778</v>
      </c>
      <c r="K19" s="1">
        <v>1.9883278217193718</v>
      </c>
      <c r="L19" s="1">
        <v>1.9844789513092456</v>
      </c>
      <c r="M19" s="1">
        <v>1.974769153680273</v>
      </c>
      <c r="O19" s="11">
        <f>AVERAGE(B19:M19)</f>
        <v>2.0018148466955035</v>
      </c>
      <c r="P19" s="11">
        <f>STDEV(B19:M19)</f>
        <v>0.0343170812249884</v>
      </c>
      <c r="Q19" s="9">
        <v>2</v>
      </c>
      <c r="R19" s="1">
        <v>3</v>
      </c>
      <c r="S19" s="2">
        <f>Q19*R19</f>
        <v>6</v>
      </c>
    </row>
    <row r="20" spans="15:19" ht="12.75">
      <c r="O20" s="11"/>
      <c r="P20" s="11"/>
      <c r="Q20" s="9"/>
      <c r="S20" s="2"/>
    </row>
    <row r="21" spans="1:19" ht="12.75">
      <c r="A21" s="1" t="s">
        <v>12</v>
      </c>
      <c r="B21" s="1">
        <v>12.832892617448264</v>
      </c>
      <c r="C21" s="1">
        <v>12.692682304985057</v>
      </c>
      <c r="D21" s="1">
        <v>12.7806318103849</v>
      </c>
      <c r="E21" s="1">
        <v>12.64828139731922</v>
      </c>
      <c r="F21" s="1">
        <v>12.63544062070721</v>
      </c>
      <c r="G21" s="1">
        <v>12.836505227660092</v>
      </c>
      <c r="H21" s="1">
        <v>12.796533546328414</v>
      </c>
      <c r="I21" s="1">
        <v>12.684147638216936</v>
      </c>
      <c r="J21" s="1">
        <v>12.506633270445839</v>
      </c>
      <c r="K21" s="1">
        <v>12.671230773990533</v>
      </c>
      <c r="L21" s="1">
        <v>12.99771683139498</v>
      </c>
      <c r="M21" s="1">
        <v>12.589445850581837</v>
      </c>
      <c r="O21" s="11">
        <f>AVERAGE(B21:M21)</f>
        <v>12.722678490788608</v>
      </c>
      <c r="P21" s="11">
        <f>STDEV(B21:M21)</f>
        <v>0.13217276486584412</v>
      </c>
      <c r="Q21" s="9">
        <v>12.73</v>
      </c>
      <c r="R21" s="1">
        <v>2</v>
      </c>
      <c r="S21" s="2">
        <f>Q21*R21</f>
        <v>25.46</v>
      </c>
    </row>
    <row r="22" spans="1:19" ht="12.75">
      <c r="A22" s="1" t="s">
        <v>13</v>
      </c>
      <c r="B22" s="1">
        <v>0.478389992960329</v>
      </c>
      <c r="C22" s="1">
        <v>0.8188055975784323</v>
      </c>
      <c r="D22" s="1">
        <v>0.7900336489537665</v>
      </c>
      <c r="E22" s="1">
        <v>0.9490468187168588</v>
      </c>
      <c r="F22" s="1">
        <v>0.9481108131943685</v>
      </c>
      <c r="G22" s="1">
        <v>0.7489909855283585</v>
      </c>
      <c r="H22" s="1">
        <v>0.690694377307322</v>
      </c>
      <c r="I22" s="1">
        <v>0.7658917849044151</v>
      </c>
      <c r="J22" s="1">
        <v>1.0388219976629411</v>
      </c>
      <c r="K22" s="1">
        <v>0.81742348070585</v>
      </c>
      <c r="L22" s="1">
        <v>0.4649579627452507</v>
      </c>
      <c r="M22" s="1">
        <v>0.9394949484936461</v>
      </c>
      <c r="O22" s="11">
        <f>AVERAGE(B22:M22)</f>
        <v>0.7875552007292949</v>
      </c>
      <c r="P22" s="11">
        <f>STDEV(B22:M22)</f>
        <v>0.1786168593200299</v>
      </c>
      <c r="Q22" s="9">
        <v>0.78</v>
      </c>
      <c r="R22" s="1">
        <v>1</v>
      </c>
      <c r="S22" s="2">
        <f>Q22*R22</f>
        <v>0.78</v>
      </c>
    </row>
    <row r="23" spans="1:19" ht="12.75">
      <c r="A23" s="1" t="s">
        <v>15</v>
      </c>
      <c r="B23" s="1">
        <v>0.6887173895914069</v>
      </c>
      <c r="C23" s="1">
        <v>0.4885120974365109</v>
      </c>
      <c r="D23" s="1">
        <v>0.4293345406613327</v>
      </c>
      <c r="E23" s="1">
        <v>0.4026717839639217</v>
      </c>
      <c r="F23" s="1">
        <v>0.41644856609842185</v>
      </c>
      <c r="G23" s="1">
        <v>0.4145037868115493</v>
      </c>
      <c r="H23" s="1">
        <v>0.5127720763642643</v>
      </c>
      <c r="I23" s="1">
        <v>0.5499605768786483</v>
      </c>
      <c r="J23" s="1">
        <v>0.4545447318912191</v>
      </c>
      <c r="K23" s="1">
        <v>0.5113457453036161</v>
      </c>
      <c r="L23" s="1">
        <v>0.5373252058597698</v>
      </c>
      <c r="M23" s="1">
        <v>0.47105920092451653</v>
      </c>
      <c r="O23" s="11">
        <f>AVERAGE(B23:M23)</f>
        <v>0.48976630848209807</v>
      </c>
      <c r="P23" s="11">
        <f>STDEV(B23:M23)</f>
        <v>0.07996087136674727</v>
      </c>
      <c r="Q23" s="9">
        <v>0.49</v>
      </c>
      <c r="R23" s="1">
        <v>1</v>
      </c>
      <c r="S23" s="2">
        <f>Q23*R23</f>
        <v>0.49</v>
      </c>
    </row>
    <row r="24" spans="15:19" ht="12.75">
      <c r="O24" s="11"/>
      <c r="P24" s="11"/>
      <c r="Q24" s="9"/>
      <c r="S24" s="2"/>
    </row>
    <row r="25" spans="1:19" ht="12.75">
      <c r="A25" s="1" t="s">
        <v>13</v>
      </c>
      <c r="B25" s="1">
        <f>B30-B22</f>
        <v>3.1468994895291935</v>
      </c>
      <c r="C25" s="1">
        <f>C30-C22</f>
        <v>3.113359897121726</v>
      </c>
      <c r="D25" s="1">
        <f>D30-D22</f>
        <v>3.0689255035008127</v>
      </c>
      <c r="E25" s="1">
        <f>E30-E22</f>
        <v>2.489995710482135</v>
      </c>
      <c r="F25" s="1">
        <f>F30-F22</f>
        <v>3.088328732976441</v>
      </c>
      <c r="G25" s="1">
        <f>G30-G22</f>
        <v>3.240420275683098</v>
      </c>
      <c r="H25" s="1">
        <f>H30-H22</f>
        <v>3.2562677653795413</v>
      </c>
      <c r="I25" s="1">
        <f>I30-I22</f>
        <v>3.3902019640756595</v>
      </c>
      <c r="J25" s="1">
        <f>J30-J22</f>
        <v>3.206024110310808</v>
      </c>
      <c r="K25" s="1">
        <f>K30-K22</f>
        <v>3.519100794631667</v>
      </c>
      <c r="L25" s="1">
        <f>L30-L22</f>
        <v>4.045462460922087</v>
      </c>
      <c r="M25" s="1">
        <f>M30-M22</f>
        <v>3.3516649545640176</v>
      </c>
      <c r="O25" s="11">
        <f>AVERAGE(B25:M25)</f>
        <v>3.243054304931432</v>
      </c>
      <c r="P25" s="11">
        <f>STDEV(B25:M25)</f>
        <v>0.3570696985390792</v>
      </c>
      <c r="Q25" s="9">
        <v>3.27</v>
      </c>
      <c r="R25" s="1">
        <v>1</v>
      </c>
      <c r="S25" s="2">
        <f>Q25*R25</f>
        <v>3.27</v>
      </c>
    </row>
    <row r="26" spans="1:19" ht="12.75">
      <c r="A26" s="1" t="s">
        <v>11</v>
      </c>
      <c r="B26" s="1">
        <f>SUM(B18:B25)</f>
        <v>41.15556139387506</v>
      </c>
      <c r="C26" s="1">
        <f aca="true" t="shared" si="4" ref="C26:M26">SUM(C18:C25)</f>
        <v>41.17656367476599</v>
      </c>
      <c r="D26" s="1">
        <f t="shared" si="4"/>
        <v>41.10879662081116</v>
      </c>
      <c r="E26" s="1">
        <f t="shared" si="4"/>
        <v>40.716997920896524</v>
      </c>
      <c r="F26" s="1">
        <f t="shared" si="4"/>
        <v>41.15028989836872</v>
      </c>
      <c r="G26" s="1">
        <f t="shared" si="4"/>
        <v>41.21646976969191</v>
      </c>
      <c r="H26" s="1">
        <f t="shared" si="4"/>
        <v>41.25637867147282</v>
      </c>
      <c r="I26" s="1">
        <f t="shared" si="4"/>
        <v>41.36692393711361</v>
      </c>
      <c r="J26" s="1">
        <f t="shared" si="4"/>
        <v>41.2674491498341</v>
      </c>
      <c r="K26" s="1">
        <f t="shared" si="4"/>
        <v>41.468599857905964</v>
      </c>
      <c r="L26" s="1">
        <f t="shared" si="4"/>
        <v>41.78078737567014</v>
      </c>
      <c r="M26" s="1">
        <f t="shared" si="4"/>
        <v>41.36007954169762</v>
      </c>
      <c r="O26" s="11">
        <f>AVERAGE(B26:M26)</f>
        <v>41.2520748176753</v>
      </c>
      <c r="P26" s="11">
        <f>STDEV(B26:M26)</f>
        <v>0.24954702344296695</v>
      </c>
      <c r="Q26" s="9"/>
      <c r="S26" s="8">
        <f>SUM(S18:S25)</f>
        <v>124</v>
      </c>
    </row>
    <row r="27" spans="15:19" ht="12.75">
      <c r="O27" s="11"/>
      <c r="P27" s="11"/>
      <c r="Q27" s="9"/>
      <c r="S27" s="2"/>
    </row>
    <row r="28" spans="15:19" ht="12.75">
      <c r="O28" s="11"/>
      <c r="P28" s="11"/>
      <c r="Q28" s="9"/>
      <c r="S28" s="2"/>
    </row>
    <row r="29" spans="1:19" ht="12.75">
      <c r="A29" s="1" t="s">
        <v>16</v>
      </c>
      <c r="B29" s="1" t="s">
        <v>16</v>
      </c>
      <c r="C29" s="1" t="s">
        <v>16</v>
      </c>
      <c r="D29" s="1" t="s">
        <v>16</v>
      </c>
      <c r="E29" s="1" t="s">
        <v>16</v>
      </c>
      <c r="F29" s="1" t="s">
        <v>16</v>
      </c>
      <c r="G29" s="1" t="s">
        <v>16</v>
      </c>
      <c r="H29" s="1" t="s">
        <v>16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16</v>
      </c>
      <c r="O29" s="11"/>
      <c r="P29" s="11"/>
      <c r="Q29" s="9"/>
      <c r="S29" s="2"/>
    </row>
    <row r="30" spans="1:19" ht="12.75">
      <c r="A30" s="1" t="s">
        <v>24</v>
      </c>
      <c r="B30" s="1">
        <v>3.6252894824895225</v>
      </c>
      <c r="C30" s="1">
        <v>3.932165494700158</v>
      </c>
      <c r="D30" s="1">
        <v>3.858959152454579</v>
      </c>
      <c r="E30" s="1">
        <v>3.4390425291989937</v>
      </c>
      <c r="F30" s="1">
        <v>4.03643954617081</v>
      </c>
      <c r="G30" s="1">
        <v>3.9894112612114565</v>
      </c>
      <c r="H30" s="1">
        <v>3.9469621426868633</v>
      </c>
      <c r="I30" s="1">
        <v>4.156093748980075</v>
      </c>
      <c r="J30" s="1">
        <v>4.244846107973749</v>
      </c>
      <c r="K30" s="1">
        <v>4.336524275337517</v>
      </c>
      <c r="L30" s="1">
        <v>4.5104204236673375</v>
      </c>
      <c r="M30" s="1">
        <v>4.291159903057664</v>
      </c>
      <c r="O30" s="11">
        <f>AVERAGE(B30:M30)</f>
        <v>4.030609505660728</v>
      </c>
      <c r="P30" s="11">
        <f>STDEV(B30:M30)</f>
        <v>0.30383182129478453</v>
      </c>
      <c r="Q30" s="1">
        <v>4.03</v>
      </c>
      <c r="R30" s="1">
        <v>1</v>
      </c>
      <c r="S30" s="2">
        <f>Q30*R30</f>
        <v>4.03</v>
      </c>
    </row>
    <row r="31" spans="15:19" ht="12.75">
      <c r="O31" s="11"/>
      <c r="P31" s="11"/>
      <c r="S31" s="13"/>
    </row>
    <row r="32" spans="1:20" ht="12.75">
      <c r="A32" s="1" t="s">
        <v>25</v>
      </c>
      <c r="B32" s="1">
        <v>19.50664136963402</v>
      </c>
      <c r="C32" s="1">
        <v>20.360573133884877</v>
      </c>
      <c r="D32" s="1">
        <v>19.260290763569476</v>
      </c>
      <c r="E32" s="1">
        <v>19.500596565241057</v>
      </c>
      <c r="F32" s="1">
        <v>16.288508256351708</v>
      </c>
      <c r="G32" s="1">
        <v>19.55858609810022</v>
      </c>
      <c r="H32" s="1">
        <v>19.94600726319644</v>
      </c>
      <c r="I32" s="1">
        <v>18.008761202408273</v>
      </c>
      <c r="J32" s="1">
        <v>14.806536720590252</v>
      </c>
      <c r="K32" s="1">
        <v>18.411396535370177</v>
      </c>
      <c r="L32" s="1">
        <v>17.739185107980312</v>
      </c>
      <c r="M32" s="1">
        <v>18.986530720360378</v>
      </c>
      <c r="O32" s="11">
        <f>AVERAGE(B32:M32)</f>
        <v>18.531134478057265</v>
      </c>
      <c r="P32" s="11">
        <f>STDEV(B32:M32)</f>
        <v>1.61951980339025</v>
      </c>
      <c r="Q32" s="2">
        <v>20</v>
      </c>
      <c r="T32" s="1" t="s">
        <v>31</v>
      </c>
    </row>
    <row r="34" spans="15:16" ht="12.75">
      <c r="O34" s="2"/>
      <c r="P34" s="2"/>
    </row>
    <row r="35" spans="1:20" ht="12.75">
      <c r="A35" s="6" t="s">
        <v>26</v>
      </c>
      <c r="B35" s="6"/>
      <c r="C35" s="6"/>
      <c r="D35" s="6"/>
      <c r="E35" s="6"/>
      <c r="F35" s="6"/>
      <c r="G35" s="6"/>
      <c r="H35" s="6"/>
      <c r="I35" s="2" t="s">
        <v>16</v>
      </c>
      <c r="J35" s="2" t="s">
        <v>16</v>
      </c>
      <c r="K35" s="2" t="s">
        <v>16</v>
      </c>
      <c r="L35" s="2" t="s">
        <v>16</v>
      </c>
      <c r="M35" s="2" t="s">
        <v>16</v>
      </c>
      <c r="N35" s="2"/>
      <c r="O35" s="2"/>
      <c r="P35" s="2"/>
      <c r="Q35" s="2"/>
      <c r="R35" s="2"/>
      <c r="S35" s="13"/>
      <c r="T35" s="2"/>
    </row>
    <row r="36" spans="1:20" ht="12.75">
      <c r="A36" s="6"/>
      <c r="B36" s="6"/>
      <c r="C36" s="6"/>
      <c r="D36" s="6"/>
      <c r="E36" s="6"/>
      <c r="F36" s="6"/>
      <c r="G36" s="6"/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13"/>
      <c r="T36" s="2"/>
    </row>
    <row r="37" spans="1:16" ht="20.25">
      <c r="A37" s="1" t="s">
        <v>16</v>
      </c>
      <c r="B37" s="1" t="s">
        <v>16</v>
      </c>
      <c r="C37" s="1" t="s">
        <v>19</v>
      </c>
      <c r="D37" s="1" t="s">
        <v>16</v>
      </c>
      <c r="E37" s="1" t="s">
        <v>16</v>
      </c>
      <c r="F37" s="7" t="s">
        <v>18</v>
      </c>
      <c r="G37" s="5"/>
      <c r="H37" s="5"/>
      <c r="I37" s="5"/>
      <c r="J37" s="5"/>
      <c r="K37" s="5"/>
      <c r="L37" s="5"/>
      <c r="M37" s="5"/>
      <c r="O37" s="2"/>
      <c r="P37" s="2"/>
    </row>
    <row r="38" spans="1:16" ht="20.25">
      <c r="A38" s="1" t="s">
        <v>16</v>
      </c>
      <c r="B38" s="1" t="s">
        <v>16</v>
      </c>
      <c r="C38" s="6" t="s">
        <v>20</v>
      </c>
      <c r="D38" s="6"/>
      <c r="E38" s="1" t="s">
        <v>16</v>
      </c>
      <c r="F38" s="7" t="s">
        <v>33</v>
      </c>
      <c r="G38" s="5"/>
      <c r="H38" s="5"/>
      <c r="I38" s="5"/>
      <c r="J38" s="5"/>
      <c r="K38" s="5"/>
      <c r="L38" s="5"/>
      <c r="M38" s="5"/>
      <c r="O38" s="2"/>
      <c r="P38" s="2"/>
    </row>
    <row r="39" spans="15:16" ht="12.75">
      <c r="O39" s="2"/>
      <c r="P39" s="2"/>
    </row>
    <row r="40" spans="15:16" s="12" customFormat="1" ht="12.75">
      <c r="O40" s="13"/>
      <c r="P40" s="13"/>
    </row>
    <row r="41" spans="15:16" s="12" customFormat="1" ht="12.75">
      <c r="O41" s="13"/>
      <c r="P41" s="13"/>
    </row>
    <row r="42" spans="15:16" s="12" customFormat="1" ht="12.75">
      <c r="O42" s="13"/>
      <c r="P42" s="13"/>
    </row>
    <row r="43" spans="15:16" s="12" customFormat="1" ht="12.75">
      <c r="O43" s="13"/>
      <c r="P43" s="13"/>
    </row>
    <row r="44" spans="15:16" s="12" customFormat="1" ht="12.75">
      <c r="O44" s="13"/>
      <c r="P44" s="13"/>
    </row>
    <row r="45" spans="2:19" s="12" customFormat="1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2:19" s="12" customFormat="1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2:19" s="12" customFormat="1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2:19" s="12" customFormat="1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2:19" s="12" customFormat="1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2:19" s="12" customFormat="1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2:19" s="12" customFormat="1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S51" s="13"/>
    </row>
    <row r="52" spans="1:16" ht="12.75">
      <c r="A52" s="1" t="s">
        <v>16</v>
      </c>
      <c r="B52" s="2" t="s">
        <v>16</v>
      </c>
      <c r="C52" s="2" t="s">
        <v>16</v>
      </c>
      <c r="D52" s="2" t="s">
        <v>16</v>
      </c>
      <c r="E52" s="2" t="s">
        <v>16</v>
      </c>
      <c r="F52" s="2" t="s">
        <v>16</v>
      </c>
      <c r="G52" s="2" t="s">
        <v>16</v>
      </c>
      <c r="H52" s="2" t="s">
        <v>16</v>
      </c>
      <c r="I52" s="2" t="s">
        <v>16</v>
      </c>
      <c r="J52" s="2" t="s">
        <v>16</v>
      </c>
      <c r="K52" s="2" t="s">
        <v>16</v>
      </c>
      <c r="L52" s="2" t="s">
        <v>16</v>
      </c>
      <c r="M52" s="2" t="s">
        <v>16</v>
      </c>
      <c r="N52" s="2"/>
      <c r="O52" s="2"/>
      <c r="P52" s="2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5:16" ht="12.75">
      <c r="O54" s="2"/>
      <c r="P5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2008-04-08T00:02:31Z</dcterms:created>
  <dcterms:modified xsi:type="dcterms:W3CDTF">2008-04-09T02:18:26Z</dcterms:modified>
  <cp:category/>
  <cp:version/>
  <cp:contentType/>
  <cp:contentStatus/>
</cp:coreProperties>
</file>