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648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<sst xmlns="http://schemas.openxmlformats.org/spreadsheetml/2006/main" count="84" uniqueCount="53">
  <si>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</si>
  <si>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</si>
  <si>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</si>
  <si>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</si>
  <si>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</si>
  <si>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</si>
  <si>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</si>
  <si>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</si>
  <si>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</si>
  <si>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</si>
  <si>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</si>
  <si>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</si>
  <si>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</si>
  <si>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</si>
  <si>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</si>
  <si>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</si>
  <si>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</t>
  </si>
  <si>
    <t>Mn</t>
  </si>
  <si>
    <t>Fe</t>
  </si>
  <si>
    <t>Ag</t>
  </si>
  <si>
    <t>Sb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</si>
  <si>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</si>
  <si>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</si>
  <si>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</si>
  <si>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</si>
  <si>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</si>
  <si>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</si>
  <si>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</si>
  <si>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</si>
  <si>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</si>
  <si>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</si>
  <si>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</si>
  <si>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</si>
  <si>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mn_1</t>
  </si>
  <si>
    <t>La</t>
  </si>
  <si>
    <t>ag</t>
  </si>
  <si>
    <t>stibnite2</t>
  </si>
  <si>
    <t>LIF</t>
  </si>
  <si>
    <t>As</t>
  </si>
  <si>
    <t>Sum</t>
  </si>
  <si>
    <t>smithite R070642</t>
  </si>
  <si>
    <r>
      <t>AgAsS</t>
    </r>
    <r>
      <rPr>
        <vertAlign val="subscript"/>
        <sz val="14"/>
        <rFont val="Times New Roman"/>
        <family val="1"/>
      </rPr>
      <t>2</t>
    </r>
  </si>
  <si>
    <t>average</t>
  </si>
  <si>
    <t>stdev</t>
  </si>
  <si>
    <t>in formula</t>
  </si>
  <si>
    <t>not present in the wds scan; not in totals</t>
  </si>
  <si>
    <t>ideal</t>
  </si>
  <si>
    <t>measured</t>
  </si>
  <si>
    <r>
      <t>Ag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2.00</t>
    </r>
  </si>
  <si>
    <t>Atom weights</t>
  </si>
  <si>
    <t>Atomic proportions</t>
  </si>
  <si>
    <t>Atom numbers normalized to 4 apfu</t>
  </si>
  <si>
    <t>enargite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</si>
</sst>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</numFmts>
  <fonts count="8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M34" sqref="M34"/>
    </sheetView>
  </sheetViews>
  <sheetFormatPr defaultColWidth="9.00390625" defaultRowHeight="13.5"/>
  <cols>
    <col min="1" max="12" width="5.25390625" style="1" customWidth="1"/>
    <col min="13" max="13" width="6.00390625" style="1" customWidth="1"/>
    <col min="14" max="16384" width="5.25390625" style="1" customWidth="1"/>
  </cols>
  <sheetData>
    <row r="1" spans="2:4" ht="15.75">
      <c r="B1" s="3" t="s">
        <v>40</v>
      </c>
      <c r="C1" s="3"/>
      <c r="D1" s="3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42</v>
      </c>
      <c r="N3" s="1" t="s">
        <v>43</v>
      </c>
    </row>
    <row r="4" spans="1:15" ht="12.75">
      <c r="A4" s="1" t="s">
        <v>19</v>
      </c>
      <c r="B4" s="2">
        <v>41.44</v>
      </c>
      <c r="C4" s="2">
        <v>42.04</v>
      </c>
      <c r="D4" s="2">
        <v>42.4</v>
      </c>
      <c r="E4" s="2">
        <v>41.93</v>
      </c>
      <c r="F4" s="2">
        <v>42.26</v>
      </c>
      <c r="G4" s="2">
        <v>41.94</v>
      </c>
      <c r="H4" s="2">
        <v>42.33</v>
      </c>
      <c r="I4" s="2">
        <v>42.25</v>
      </c>
      <c r="J4" s="2">
        <v>42.31</v>
      </c>
      <c r="K4" s="2">
        <v>42.31</v>
      </c>
      <c r="L4" s="2"/>
      <c r="M4" s="2">
        <f>AVERAGE(B4:K4)</f>
        <v>42.120999999999995</v>
      </c>
      <c r="N4" s="2">
        <f>STDEV(B4:K4)</f>
        <v>0.2922118713844845</v>
      </c>
      <c r="O4" s="2"/>
    </row>
    <row r="5" spans="1:15" ht="12.75">
      <c r="A5" s="1" t="s">
        <v>38</v>
      </c>
      <c r="B5" s="2">
        <v>23.36</v>
      </c>
      <c r="C5" s="2">
        <v>23.33</v>
      </c>
      <c r="D5" s="2">
        <v>23.3</v>
      </c>
      <c r="E5" s="2">
        <v>23.45</v>
      </c>
      <c r="F5" s="2">
        <v>23.42</v>
      </c>
      <c r="G5" s="2">
        <v>23.22</v>
      </c>
      <c r="H5" s="2">
        <v>23.35</v>
      </c>
      <c r="I5" s="2">
        <v>23.47</v>
      </c>
      <c r="J5" s="2">
        <v>23.43</v>
      </c>
      <c r="K5" s="2">
        <v>23.39</v>
      </c>
      <c r="L5" s="2"/>
      <c r="M5" s="2">
        <f>AVERAGE(B5:K5)</f>
        <v>23.371999999999996</v>
      </c>
      <c r="N5" s="2">
        <f>STDEV(B5:K5)</f>
        <v>0.07627435858756454</v>
      </c>
      <c r="O5" s="2"/>
    </row>
    <row r="6" spans="1:15" ht="12.75">
      <c r="A6" s="1" t="s">
        <v>16</v>
      </c>
      <c r="B6" s="2">
        <v>24.92</v>
      </c>
      <c r="C6" s="2">
        <v>25.17</v>
      </c>
      <c r="D6" s="2">
        <v>24.84</v>
      </c>
      <c r="E6" s="2">
        <v>25.01</v>
      </c>
      <c r="F6" s="2">
        <v>25.08</v>
      </c>
      <c r="G6" s="2">
        <v>24.91</v>
      </c>
      <c r="H6" s="2">
        <v>25.07</v>
      </c>
      <c r="I6" s="2">
        <v>25.13</v>
      </c>
      <c r="J6" s="2">
        <v>25.1</v>
      </c>
      <c r="K6" s="2">
        <v>24.93</v>
      </c>
      <c r="L6" s="2"/>
      <c r="M6" s="2">
        <f>AVERAGE(B6:K6)</f>
        <v>25.016</v>
      </c>
      <c r="N6" s="2">
        <f>STDEV(B6:K6)</f>
        <v>0.11037310461423915</v>
      </c>
      <c r="O6" s="2"/>
    </row>
    <row r="7" spans="1:15" ht="12.75">
      <c r="A7" s="1" t="s">
        <v>20</v>
      </c>
      <c r="B7" s="2">
        <v>9.98</v>
      </c>
      <c r="C7" s="2">
        <v>10.07</v>
      </c>
      <c r="D7" s="2">
        <v>10.23</v>
      </c>
      <c r="E7" s="2">
        <v>10.19</v>
      </c>
      <c r="F7" s="2">
        <v>10.39</v>
      </c>
      <c r="G7" s="2">
        <v>10.39</v>
      </c>
      <c r="H7" s="2">
        <v>9.8</v>
      </c>
      <c r="I7" s="2">
        <v>9.48</v>
      </c>
      <c r="J7" s="2">
        <v>9.39</v>
      </c>
      <c r="K7" s="2">
        <v>9.36</v>
      </c>
      <c r="L7" s="2"/>
      <c r="M7" s="2">
        <f>AVERAGE(B7:K7)</f>
        <v>9.928</v>
      </c>
      <c r="N7" s="2">
        <f>STDEV(B7:K7)</f>
        <v>0.39982774068617327</v>
      </c>
      <c r="O7" s="2"/>
    </row>
    <row r="8" spans="1:15" s="6" customFormat="1" ht="12.75">
      <c r="A8" s="6" t="s">
        <v>18</v>
      </c>
      <c r="B8" s="7">
        <v>0.13</v>
      </c>
      <c r="C8" s="7">
        <v>0.09</v>
      </c>
      <c r="D8" s="7">
        <v>0.04</v>
      </c>
      <c r="E8" s="7">
        <v>0.03</v>
      </c>
      <c r="F8" s="7">
        <v>0.04</v>
      </c>
      <c r="G8" s="7">
        <v>0.04</v>
      </c>
      <c r="H8" s="7">
        <v>0.06</v>
      </c>
      <c r="I8" s="7">
        <v>0.1</v>
      </c>
      <c r="J8" s="7">
        <v>0.06</v>
      </c>
      <c r="K8" s="7">
        <v>0.2</v>
      </c>
      <c r="L8" s="7"/>
      <c r="M8" s="7">
        <f>AVERAGE(B8:K8)</f>
        <v>0.079</v>
      </c>
      <c r="N8" s="7">
        <f>STDEV(B8:K8)</f>
        <v>0.053218626647276626</v>
      </c>
      <c r="O8" s="7" t="s">
        <v>45</v>
      </c>
    </row>
    <row r="9" spans="1:15" s="6" customFormat="1" ht="12.75">
      <c r="A9" s="6" t="s">
        <v>17</v>
      </c>
      <c r="B9" s="7">
        <v>0.02</v>
      </c>
      <c r="C9" s="7">
        <v>0</v>
      </c>
      <c r="D9" s="7">
        <v>0.01</v>
      </c>
      <c r="E9" s="7">
        <v>0.01</v>
      </c>
      <c r="F9" s="7">
        <v>0</v>
      </c>
      <c r="G9" s="7">
        <v>0</v>
      </c>
      <c r="H9" s="7">
        <v>0.01</v>
      </c>
      <c r="I9" s="7">
        <v>0</v>
      </c>
      <c r="J9" s="7">
        <v>0</v>
      </c>
      <c r="K9" s="7">
        <v>0.04</v>
      </c>
      <c r="L9" s="7"/>
      <c r="M9" s="7">
        <f>AVERAGE(B9:K9)</f>
        <v>0.009</v>
      </c>
      <c r="N9" s="7">
        <f>STDEV(B9:K9)</f>
        <v>0.012866839377079189</v>
      </c>
      <c r="O9" s="7" t="s">
        <v>45</v>
      </c>
    </row>
    <row r="10" spans="1:15" ht="12.75">
      <c r="A10" s="1" t="s">
        <v>21</v>
      </c>
      <c r="B10" s="2">
        <f>SUM(B4:B7)</f>
        <v>99.7</v>
      </c>
      <c r="C10" s="2">
        <f aca="true" t="shared" si="0" ref="C10:K10">SUM(C4:C7)</f>
        <v>100.61000000000001</v>
      </c>
      <c r="D10" s="2">
        <f t="shared" si="0"/>
        <v>100.77000000000001</v>
      </c>
      <c r="E10" s="2">
        <f t="shared" si="0"/>
        <v>100.58</v>
      </c>
      <c r="F10" s="2">
        <f t="shared" si="0"/>
        <v>101.15</v>
      </c>
      <c r="G10" s="2">
        <f t="shared" si="0"/>
        <v>100.46</v>
      </c>
      <c r="H10" s="2">
        <f t="shared" si="0"/>
        <v>100.55</v>
      </c>
      <c r="I10" s="2">
        <f t="shared" si="0"/>
        <v>100.33</v>
      </c>
      <c r="J10" s="2">
        <f t="shared" si="0"/>
        <v>100.23</v>
      </c>
      <c r="K10" s="2">
        <f t="shared" si="0"/>
        <v>99.99</v>
      </c>
      <c r="L10" s="2"/>
      <c r="M10" s="2">
        <f>AVERAGE(B10:K10)</f>
        <v>100.43700000000001</v>
      </c>
      <c r="N10" s="2">
        <f>STDEV(B10:K10)</f>
        <v>0.4055462708213945</v>
      </c>
      <c r="O10" s="2"/>
    </row>
    <row r="11" spans="2:15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1" t="s">
        <v>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1" t="s">
        <v>19</v>
      </c>
      <c r="B13" s="2">
        <v>107.868</v>
      </c>
      <c r="C13" s="2">
        <v>107.868</v>
      </c>
      <c r="D13" s="2">
        <v>107.868</v>
      </c>
      <c r="E13" s="2">
        <v>107.868</v>
      </c>
      <c r="F13" s="2">
        <v>107.868</v>
      </c>
      <c r="G13" s="2">
        <v>107.868</v>
      </c>
      <c r="H13" s="2">
        <v>107.868</v>
      </c>
      <c r="I13" s="2">
        <v>107.868</v>
      </c>
      <c r="J13" s="2">
        <v>107.868</v>
      </c>
      <c r="K13" s="2">
        <v>107.868</v>
      </c>
      <c r="L13" s="2"/>
      <c r="M13" s="2"/>
      <c r="N13" s="2"/>
      <c r="O13" s="2"/>
    </row>
    <row r="14" spans="1:15" ht="12.75">
      <c r="A14" s="1" t="s">
        <v>38</v>
      </c>
      <c r="B14" s="2">
        <v>74.921</v>
      </c>
      <c r="C14" s="2">
        <v>74.921</v>
      </c>
      <c r="D14" s="2">
        <v>74.921</v>
      </c>
      <c r="E14" s="2">
        <v>74.921</v>
      </c>
      <c r="F14" s="2">
        <v>74.921</v>
      </c>
      <c r="G14" s="2">
        <v>74.921</v>
      </c>
      <c r="H14" s="2">
        <v>74.921</v>
      </c>
      <c r="I14" s="2">
        <v>74.921</v>
      </c>
      <c r="J14" s="2">
        <v>74.921</v>
      </c>
      <c r="K14" s="2">
        <v>74.921</v>
      </c>
      <c r="L14" s="2"/>
      <c r="M14" s="2"/>
      <c r="N14" s="2"/>
      <c r="O14" s="2"/>
    </row>
    <row r="15" spans="1:15" ht="12.75">
      <c r="A15" s="1" t="s">
        <v>16</v>
      </c>
      <c r="B15" s="2">
        <v>32.065</v>
      </c>
      <c r="C15" s="2">
        <v>32.065</v>
      </c>
      <c r="D15" s="2">
        <v>32.065</v>
      </c>
      <c r="E15" s="2">
        <v>32.065</v>
      </c>
      <c r="F15" s="2">
        <v>32.065</v>
      </c>
      <c r="G15" s="2">
        <v>32.065</v>
      </c>
      <c r="H15" s="2">
        <v>32.065</v>
      </c>
      <c r="I15" s="2">
        <v>32.065</v>
      </c>
      <c r="J15" s="2">
        <v>32.065</v>
      </c>
      <c r="K15" s="2">
        <v>32.065</v>
      </c>
      <c r="L15" s="2"/>
      <c r="M15" s="2"/>
      <c r="N15" s="2"/>
      <c r="O15" s="2"/>
    </row>
    <row r="16" spans="1:15" ht="12.75">
      <c r="A16" s="1" t="s">
        <v>20</v>
      </c>
      <c r="B16" s="2">
        <v>121.76</v>
      </c>
      <c r="C16" s="2">
        <v>121.76</v>
      </c>
      <c r="D16" s="2">
        <v>121.76</v>
      </c>
      <c r="E16" s="2">
        <v>121.76</v>
      </c>
      <c r="F16" s="2">
        <v>121.76</v>
      </c>
      <c r="G16" s="2">
        <v>121.76</v>
      </c>
      <c r="H16" s="2">
        <v>121.76</v>
      </c>
      <c r="I16" s="2">
        <v>121.76</v>
      </c>
      <c r="J16" s="2">
        <v>121.76</v>
      </c>
      <c r="K16" s="2">
        <v>121.76</v>
      </c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1" t="s">
        <v>50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>
      <c r="A19" s="1" t="s">
        <v>19</v>
      </c>
      <c r="B19" s="2">
        <f>B4/B13</f>
        <v>0.3841732487855527</v>
      </c>
      <c r="C19" s="2">
        <f aca="true" t="shared" si="1" ref="C19:K19">C4/C13</f>
        <v>0.3897356027737605</v>
      </c>
      <c r="D19" s="2">
        <f t="shared" si="1"/>
        <v>0.3930730151666852</v>
      </c>
      <c r="E19" s="2">
        <f t="shared" si="1"/>
        <v>0.38871583787592245</v>
      </c>
      <c r="F19" s="2">
        <f t="shared" si="1"/>
        <v>0.39177513256943675</v>
      </c>
      <c r="G19" s="2">
        <f t="shared" si="1"/>
        <v>0.3888085437757259</v>
      </c>
      <c r="H19" s="2">
        <f t="shared" si="1"/>
        <v>0.39242407386806094</v>
      </c>
      <c r="I19" s="2">
        <f t="shared" si="1"/>
        <v>0.39168242666963327</v>
      </c>
      <c r="J19" s="2">
        <f t="shared" si="1"/>
        <v>0.3922386620684541</v>
      </c>
      <c r="K19" s="2">
        <f t="shared" si="1"/>
        <v>0.3922386620684541</v>
      </c>
      <c r="L19" s="2"/>
      <c r="M19" s="2"/>
      <c r="N19" s="2"/>
      <c r="O19" s="2"/>
    </row>
    <row r="20" spans="1:15" ht="12.75">
      <c r="A20" s="1" t="s">
        <v>38</v>
      </c>
      <c r="B20" s="2">
        <f>B5/B14</f>
        <v>0.3117950908290065</v>
      </c>
      <c r="C20" s="2">
        <f>C5/C14</f>
        <v>0.3113946690514008</v>
      </c>
      <c r="D20" s="2">
        <f>D5/D14</f>
        <v>0.31099424727379504</v>
      </c>
      <c r="E20" s="2">
        <f>E5/E14</f>
        <v>0.31299635616182375</v>
      </c>
      <c r="F20" s="2">
        <f>F5/F14</f>
        <v>0.31259593438421807</v>
      </c>
      <c r="G20" s="2">
        <f>G5/G14</f>
        <v>0.30992645586684636</v>
      </c>
      <c r="H20" s="2">
        <f>H5/H14</f>
        <v>0.311661616903138</v>
      </c>
      <c r="I20" s="2">
        <f>I5/I14</f>
        <v>0.3132633040135609</v>
      </c>
      <c r="J20" s="2">
        <f>J5/J14</f>
        <v>0.3127294083100866</v>
      </c>
      <c r="K20" s="2">
        <f>K5/K14</f>
        <v>0.31219551260661227</v>
      </c>
      <c r="L20" s="2"/>
      <c r="M20" s="2"/>
      <c r="N20" s="2"/>
      <c r="O20" s="2"/>
    </row>
    <row r="21" spans="1:15" ht="12.75">
      <c r="A21" s="1" t="s">
        <v>16</v>
      </c>
      <c r="B21" s="2">
        <f>B6/B15</f>
        <v>0.7771713706533605</v>
      </c>
      <c r="C21" s="2">
        <f>C6/C15</f>
        <v>0.7849680336815844</v>
      </c>
      <c r="D21" s="2">
        <f>D6/D15</f>
        <v>0.7746764384843288</v>
      </c>
      <c r="E21" s="2">
        <f>E6/E15</f>
        <v>0.779978169343521</v>
      </c>
      <c r="F21" s="2">
        <f>F6/F15</f>
        <v>0.7821612349914236</v>
      </c>
      <c r="G21" s="2">
        <f>G6/G15</f>
        <v>0.7768595041322315</v>
      </c>
      <c r="H21" s="2">
        <f>H6/H15</f>
        <v>0.7818493684702947</v>
      </c>
      <c r="I21" s="2">
        <f>I6/I15</f>
        <v>0.7837205675970684</v>
      </c>
      <c r="J21" s="2">
        <f>J6/J15</f>
        <v>0.7827849680336817</v>
      </c>
      <c r="K21" s="2">
        <f>K6/K15</f>
        <v>0.7774832371744894</v>
      </c>
      <c r="L21" s="2"/>
      <c r="M21" s="2"/>
      <c r="N21" s="2"/>
      <c r="O21" s="2"/>
    </row>
    <row r="22" spans="1:15" ht="12.75">
      <c r="A22" s="1" t="s">
        <v>20</v>
      </c>
      <c r="B22" s="2">
        <f>B7/B16</f>
        <v>0.08196452036793693</v>
      </c>
      <c r="C22" s="2">
        <f>C7/C16</f>
        <v>0.08270367936925098</v>
      </c>
      <c r="D22" s="2">
        <f>D7/D16</f>
        <v>0.08401773981603154</v>
      </c>
      <c r="E22" s="2">
        <f>E7/E16</f>
        <v>0.08368922470433639</v>
      </c>
      <c r="F22" s="2">
        <f>F7/F16</f>
        <v>0.08533180026281209</v>
      </c>
      <c r="G22" s="2">
        <f>G7/G16</f>
        <v>0.08533180026281209</v>
      </c>
      <c r="H22" s="2">
        <f>H7/H16</f>
        <v>0.0804862023653088</v>
      </c>
      <c r="I22" s="2">
        <f>I7/I16</f>
        <v>0.0778580814717477</v>
      </c>
      <c r="J22" s="2">
        <f>J7/J16</f>
        <v>0.07711892247043364</v>
      </c>
      <c r="K22" s="2">
        <f>K7/K16</f>
        <v>0.07687253613666228</v>
      </c>
      <c r="L22" s="2"/>
      <c r="M22" s="2"/>
      <c r="N22" s="2"/>
      <c r="O22" s="2"/>
    </row>
    <row r="23" spans="1:15" ht="12.75">
      <c r="A23" s="1" t="s">
        <v>39</v>
      </c>
      <c r="B23" s="2">
        <f>SUM(B19:B22)</f>
        <v>1.5551042306358567</v>
      </c>
      <c r="C23" s="2">
        <f>SUM(C19:C22)</f>
        <v>1.5688019848759969</v>
      </c>
      <c r="D23" s="2">
        <f>SUM(D19:D22)</f>
        <v>1.5627614407408406</v>
      </c>
      <c r="E23" s="2">
        <f>SUM(E19:E22)</f>
        <v>1.5653795880856036</v>
      </c>
      <c r="F23" s="2">
        <f>SUM(F19:F22)</f>
        <v>1.5718641022078905</v>
      </c>
      <c r="G23" s="2">
        <f>SUM(G19:G22)</f>
        <v>1.5609263040376158</v>
      </c>
      <c r="H23" s="2">
        <f>SUM(H19:H22)</f>
        <v>1.5664212616068025</v>
      </c>
      <c r="I23" s="2">
        <f>SUM(I19:I22)</f>
        <v>1.5665243797520103</v>
      </c>
      <c r="J23" s="2">
        <f>SUM(J19:J22)</f>
        <v>1.564871960882656</v>
      </c>
      <c r="K23" s="2">
        <f>SUM(K19:K22)</f>
        <v>1.5587899479862182</v>
      </c>
      <c r="L23" s="2"/>
      <c r="M23" s="2"/>
      <c r="N23" s="2"/>
      <c r="O23" s="2"/>
    </row>
    <row r="24" spans="2:15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1" t="s">
        <v>51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 t="s">
        <v>42</v>
      </c>
      <c r="N25" s="1" t="s">
        <v>43</v>
      </c>
      <c r="O25" s="2" t="s">
        <v>44</v>
      </c>
    </row>
    <row r="26" spans="1:15" ht="12.75">
      <c r="A26" s="1" t="s">
        <v>19</v>
      </c>
      <c r="B26" s="5">
        <f>B19*4/B23</f>
        <v>0.9881607707503195</v>
      </c>
      <c r="C26" s="5">
        <f>C19*4/C23</f>
        <v>0.9937152209928303</v>
      </c>
      <c r="D26" s="5">
        <f>D19*4/D23</f>
        <v>1.0060985763261359</v>
      </c>
      <c r="E26" s="5">
        <f>E19*4/E23</f>
        <v>0.9932819894535774</v>
      </c>
      <c r="F26" s="5">
        <f>F19*4/F23</f>
        <v>0.9969694759722215</v>
      </c>
      <c r="G26" s="5">
        <f>G19*4/G23</f>
        <v>0.9963533647168424</v>
      </c>
      <c r="H26" s="5">
        <f>H19*4/H23</f>
        <v>1.002090774650289</v>
      </c>
      <c r="I26" s="5">
        <f>I19*4/I23</f>
        <v>1.0001310716444485</v>
      </c>
      <c r="J26" s="5">
        <f>J19*4/J23</f>
        <v>1.0026089593865926</v>
      </c>
      <c r="K26" s="5">
        <f>K19*4/K23</f>
        <v>1.0065208916061652</v>
      </c>
      <c r="L26" s="2"/>
      <c r="M26" s="5">
        <f>AVERAGE(B26:K26)</f>
        <v>0.9985931095499421</v>
      </c>
      <c r="N26" s="2">
        <f>STDEV(B26:K26)</f>
        <v>0.00594788410114118</v>
      </c>
      <c r="O26" s="8">
        <v>1</v>
      </c>
    </row>
    <row r="27" spans="1:15" ht="12.75">
      <c r="A27" s="1" t="s">
        <v>38</v>
      </c>
      <c r="B27" s="5">
        <f>B20*4/B23</f>
        <v>0.8019914927542023</v>
      </c>
      <c r="C27" s="5">
        <f>C20*4/C23</f>
        <v>0.7939680649397303</v>
      </c>
      <c r="D27" s="5">
        <f>D20*4/D23</f>
        <v>0.7960120826282111</v>
      </c>
      <c r="E27" s="5">
        <f>E20*4/E23</f>
        <v>0.7997966973482916</v>
      </c>
      <c r="F27" s="5">
        <f>F20*4/F23</f>
        <v>0.7954782705327663</v>
      </c>
      <c r="G27" s="5">
        <f>G20*4/G23</f>
        <v>0.7942116295052906</v>
      </c>
      <c r="H27" s="5">
        <f>H20*4/H23</f>
        <v>0.7958564520081703</v>
      </c>
      <c r="I27" s="5">
        <f>I20*4/I23</f>
        <v>0.7998938492438968</v>
      </c>
      <c r="J27" s="5">
        <f>J20*4/J23</f>
        <v>0.7993737919201864</v>
      </c>
      <c r="K27" s="5">
        <f>K20*4/K23</f>
        <v>0.8011227247389782</v>
      </c>
      <c r="L27" s="2"/>
      <c r="M27" s="5">
        <f>AVERAGE(B27:K27)</f>
        <v>0.7977705055619724</v>
      </c>
      <c r="N27" s="2">
        <f>STDEV(B27:K27)</f>
        <v>0.0029697142044522325</v>
      </c>
      <c r="O27" s="8">
        <v>0.8</v>
      </c>
    </row>
    <row r="28" spans="1:15" ht="12.75">
      <c r="A28" s="1" t="s">
        <v>16</v>
      </c>
      <c r="B28" s="5">
        <f>B21*4/B23</f>
        <v>1.999020658147365</v>
      </c>
      <c r="C28" s="5">
        <f>C21*4/C23</f>
        <v>2.0014457943043227</v>
      </c>
      <c r="D28" s="5">
        <f>D21*4/D23</f>
        <v>1.9828399096335183</v>
      </c>
      <c r="E28" s="5">
        <f>E21*4/E23</f>
        <v>1.993071010456711</v>
      </c>
      <c r="F28" s="5">
        <f>F21*4/F23</f>
        <v>1.9904042185142468</v>
      </c>
      <c r="G28" s="5">
        <f>G21*4/G23</f>
        <v>1.990765360600933</v>
      </c>
      <c r="H28" s="5">
        <f>H21*4/H23</f>
        <v>1.9965238920934714</v>
      </c>
      <c r="I28" s="5">
        <f>I21*4/I23</f>
        <v>2.0011704323966817</v>
      </c>
      <c r="J28" s="5">
        <f>J21*4/J23</f>
        <v>2.0008920540493467</v>
      </c>
      <c r="K28" s="5">
        <f>K21*4/K23</f>
        <v>1.995094305500008</v>
      </c>
      <c r="L28" s="2"/>
      <c r="M28" s="5">
        <f>AVERAGE(B28:K28)</f>
        <v>1.9951227635696605</v>
      </c>
      <c r="N28" s="2">
        <f>STDEV(B28:K28)</f>
        <v>0.0059937662192534975</v>
      </c>
      <c r="O28" s="8">
        <v>2</v>
      </c>
    </row>
    <row r="29" spans="1:15" ht="12.75">
      <c r="A29" s="1" t="s">
        <v>20</v>
      </c>
      <c r="B29" s="5">
        <f>B22*4/B23</f>
        <v>0.21082707834811298</v>
      </c>
      <c r="C29" s="5">
        <f>C22*4/C23</f>
        <v>0.21087091976311628</v>
      </c>
      <c r="D29" s="5">
        <f>D22*4/D23</f>
        <v>0.21504943141213467</v>
      </c>
      <c r="E29" s="5">
        <f>E22*4/E23</f>
        <v>0.21385030274141992</v>
      </c>
      <c r="F29" s="5">
        <f>F22*4/F23</f>
        <v>0.21714803498076538</v>
      </c>
      <c r="G29" s="5">
        <f>G22*4/G23</f>
        <v>0.21866964517693394</v>
      </c>
      <c r="H29" s="5">
        <f>H22*4/H23</f>
        <v>0.20552888124806917</v>
      </c>
      <c r="I29" s="5">
        <f>I22*4/I23</f>
        <v>0.19880464671497314</v>
      </c>
      <c r="J29" s="5">
        <f>J22*4/J23</f>
        <v>0.19712519464387415</v>
      </c>
      <c r="K29" s="5">
        <f>K22*4/K23</f>
        <v>0.1972620781548482</v>
      </c>
      <c r="L29" s="2"/>
      <c r="M29" s="5">
        <f>AVERAGE(B29:K29)</f>
        <v>0.20851362131842474</v>
      </c>
      <c r="N29" s="2">
        <f>STDEV(B29:K29)</f>
        <v>0.00829504663643554</v>
      </c>
      <c r="O29" s="8">
        <v>0.2</v>
      </c>
    </row>
    <row r="30" spans="1:15" ht="12.75">
      <c r="A30" s="1" t="s">
        <v>39</v>
      </c>
      <c r="B30" s="5">
        <f>SUM(B26:B29)</f>
        <v>4</v>
      </c>
      <c r="C30" s="5">
        <f>SUM(C26:C29)</f>
        <v>3.9999999999999996</v>
      </c>
      <c r="D30" s="5">
        <f>SUM(D26:D29)</f>
        <v>3.9999999999999996</v>
      </c>
      <c r="E30" s="5">
        <f>SUM(E26:E29)</f>
        <v>4</v>
      </c>
      <c r="F30" s="5">
        <f>SUM(F26:F29)</f>
        <v>3.9999999999999996</v>
      </c>
      <c r="G30" s="5">
        <f>SUM(G26:G29)</f>
        <v>3.9999999999999996</v>
      </c>
      <c r="H30" s="5">
        <f>SUM(H26:H29)</f>
        <v>4</v>
      </c>
      <c r="I30" s="5">
        <f>SUM(I26:I29)</f>
        <v>4</v>
      </c>
      <c r="J30" s="5">
        <f>SUM(J26:J29)</f>
        <v>4</v>
      </c>
      <c r="K30" s="5">
        <f>SUM(K26:K29)</f>
        <v>4</v>
      </c>
      <c r="L30" s="2"/>
      <c r="M30" s="5">
        <f>AVERAGE(B30:K30)</f>
        <v>4</v>
      </c>
      <c r="N30" s="2">
        <f>STDEV(B30:K30)</f>
        <v>0</v>
      </c>
      <c r="O30" s="2"/>
    </row>
    <row r="32" spans="2:4" ht="20.25">
      <c r="B32" s="1" t="s">
        <v>46</v>
      </c>
      <c r="D32" s="4" t="s">
        <v>41</v>
      </c>
    </row>
    <row r="33" spans="2:4" ht="20.25">
      <c r="B33" s="1" t="s">
        <v>47</v>
      </c>
      <c r="D33" s="4" t="s">
        <v>48</v>
      </c>
    </row>
    <row r="35" spans="1:8" ht="12.75">
      <c r="A35" s="1" t="s">
        <v>22</v>
      </c>
      <c r="B35" s="1" t="s">
        <v>23</v>
      </c>
      <c r="C35" s="1" t="s">
        <v>24</v>
      </c>
      <c r="D35" s="1" t="s">
        <v>25</v>
      </c>
      <c r="E35" s="1" t="s">
        <v>26</v>
      </c>
      <c r="F35" s="1" t="s">
        <v>27</v>
      </c>
      <c r="G35" s="1" t="s">
        <v>28</v>
      </c>
      <c r="H35" s="1" t="s">
        <v>29</v>
      </c>
    </row>
    <row r="36" spans="1:8" ht="12.75">
      <c r="A36" s="1" t="s">
        <v>30</v>
      </c>
      <c r="B36" s="1" t="s">
        <v>16</v>
      </c>
      <c r="C36" s="1" t="s">
        <v>31</v>
      </c>
      <c r="D36" s="1">
        <v>20</v>
      </c>
      <c r="E36" s="1">
        <v>10</v>
      </c>
      <c r="F36" s="1">
        <v>250</v>
      </c>
      <c r="G36" s="1">
        <v>-250</v>
      </c>
      <c r="H36" s="1" t="s">
        <v>32</v>
      </c>
    </row>
    <row r="37" spans="1:8" ht="12.75">
      <c r="A37" s="1" t="s">
        <v>30</v>
      </c>
      <c r="B37" s="1" t="s">
        <v>17</v>
      </c>
      <c r="C37" s="1" t="s">
        <v>31</v>
      </c>
      <c r="D37" s="1">
        <v>20</v>
      </c>
      <c r="E37" s="1">
        <v>10</v>
      </c>
      <c r="F37" s="1">
        <v>500</v>
      </c>
      <c r="G37" s="1">
        <v>-500</v>
      </c>
      <c r="H37" s="1" t="s">
        <v>33</v>
      </c>
    </row>
    <row r="38" spans="1:8" ht="12.75">
      <c r="A38" s="1" t="s">
        <v>30</v>
      </c>
      <c r="B38" s="1" t="s">
        <v>19</v>
      </c>
      <c r="C38" s="1" t="s">
        <v>34</v>
      </c>
      <c r="D38" s="1">
        <v>20</v>
      </c>
      <c r="E38" s="1">
        <v>10</v>
      </c>
      <c r="F38" s="1">
        <v>300</v>
      </c>
      <c r="G38" s="1">
        <v>-400</v>
      </c>
      <c r="H38" s="1" t="s">
        <v>35</v>
      </c>
    </row>
    <row r="39" spans="1:8" ht="12.75">
      <c r="A39" s="1" t="s">
        <v>30</v>
      </c>
      <c r="B39" s="1" t="s">
        <v>20</v>
      </c>
      <c r="C39" s="1" t="s">
        <v>34</v>
      </c>
      <c r="D39" s="1">
        <v>20</v>
      </c>
      <c r="E39" s="1">
        <v>10</v>
      </c>
      <c r="F39" s="1">
        <v>500</v>
      </c>
      <c r="G39" s="1">
        <v>-500</v>
      </c>
      <c r="H39" s="1" t="s">
        <v>36</v>
      </c>
    </row>
    <row r="40" spans="1:8" ht="12.75">
      <c r="A40" s="1" t="s">
        <v>37</v>
      </c>
      <c r="B40" s="1" t="s">
        <v>38</v>
      </c>
      <c r="C40" s="1" t="s">
        <v>31</v>
      </c>
      <c r="D40" s="1">
        <v>20</v>
      </c>
      <c r="E40" s="1">
        <v>10</v>
      </c>
      <c r="F40" s="1">
        <v>500</v>
      </c>
      <c r="G40" s="1">
        <v>-500</v>
      </c>
      <c r="H40" s="1" t="s">
        <v>52</v>
      </c>
    </row>
    <row r="41" spans="1:8" ht="12.75">
      <c r="A41" s="1" t="s">
        <v>37</v>
      </c>
      <c r="B41" s="1" t="s">
        <v>18</v>
      </c>
      <c r="C41" s="1" t="s">
        <v>31</v>
      </c>
      <c r="D41" s="1">
        <v>20</v>
      </c>
      <c r="E41" s="1">
        <v>10</v>
      </c>
      <c r="F41" s="1">
        <v>500</v>
      </c>
      <c r="G41" s="1">
        <v>-500</v>
      </c>
      <c r="H41" s="1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2008-05-15T19:15:13Z</dcterms:created>
  <dcterms:modified xsi:type="dcterms:W3CDTF">2008-05-15T19:19:09Z</dcterms:modified>
  <cp:category/>
  <cp:version/>
  <cp:contentType/>
  <cp:contentStatus/>
</cp:coreProperties>
</file>