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40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<sst xmlns="http://schemas.openxmlformats.org/spreadsheetml/2006/main" count="115" uniqueCount="74">
  <si>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Num</t>
  </si>
  <si>
    <t xml:space="preserve">    Na2O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</si>
  <si>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</si>
  <si>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</si>
  <si>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</si>
  <si>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</si>
  <si>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</si>
  <si>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</si>
  <si>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</si>
  <si>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</si>
  <si>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 xml:space="preserve">     FeO</t>
  </si>
  <si>
    <t xml:space="preserve">#14 </t>
  </si>
  <si>
    <t xml:space="preserve">#15 </t>
  </si>
  <si>
    <t xml:space="preserve">#16 </t>
  </si>
  <si>
    <t xml:space="preserve">#17 </t>
  </si>
  <si>
    <t xml:space="preserve">#18 </t>
  </si>
  <si>
    <t xml:space="preserve">#19 </t>
  </si>
  <si>
    <t xml:space="preserve">#20 </t>
  </si>
  <si>
    <t xml:space="preserve">#21 </t>
  </si>
  <si>
    <t xml:space="preserve">#22 </t>
  </si>
  <si>
    <t xml:space="preserve">#23 </t>
  </si>
  <si>
    <t xml:space="preserve">#24 </t>
  </si>
  <si>
    <r>
      <t>Ca</t>
    </r>
    <r>
      <rPr>
        <vertAlign val="subscript"/>
        <sz val="14"/>
        <rFont val="Times New Roman"/>
        <family val="1"/>
      </rPr>
      <t>19</t>
    </r>
    <r>
      <rPr>
        <sz val="14"/>
        <rFont val="Times New Roman"/>
        <family val="1"/>
      </rPr>
      <t>(Al,Mg)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O(F,OH)</t>
    </r>
    <r>
      <rPr>
        <vertAlign val="subscript"/>
        <sz val="14"/>
        <rFont val="Times New Roman"/>
        <family val="1"/>
      </rPr>
      <t>9</t>
    </r>
  </si>
  <si>
    <t>not present in the wds scan; not in totals</t>
  </si>
  <si>
    <t>average</t>
  </si>
  <si>
    <t>stdev</t>
  </si>
  <si>
    <t>Ca</t>
  </si>
  <si>
    <t>Al</t>
  </si>
  <si>
    <t>Fe</t>
  </si>
  <si>
    <t>Mg</t>
  </si>
  <si>
    <t>F</t>
  </si>
  <si>
    <t>Cl</t>
  </si>
  <si>
    <t xml:space="preserve"> </t>
  </si>
  <si>
    <t>Si</t>
  </si>
  <si>
    <t>Cation numbers normalized to 72.5 O</t>
  </si>
  <si>
    <t>OH</t>
  </si>
  <si>
    <t>idal</t>
  </si>
  <si>
    <t>measured</t>
  </si>
  <si>
    <t>Mn</t>
  </si>
  <si>
    <t>in formula</t>
  </si>
  <si>
    <t>(+) charges</t>
  </si>
  <si>
    <t>Anions</t>
  </si>
  <si>
    <r>
      <t>(Ca</t>
    </r>
    <r>
      <rPr>
        <vertAlign val="subscript"/>
        <sz val="14"/>
        <rFont val="Times New Roman"/>
        <family val="1"/>
      </rPr>
      <t>18.48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0.10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Σ=19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9.84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1.77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1.39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O((OH)</t>
    </r>
    <r>
      <rPr>
        <vertAlign val="subscript"/>
        <sz val="14"/>
        <rFont val="Times New Roman"/>
        <family val="1"/>
      </rPr>
      <t>5.53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3.11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Σ=9</t>
    </r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</si>
  <si>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</si>
  <si>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</si>
  <si>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</si>
  <si>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</si>
  <si>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</si>
  <si>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</si>
  <si>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</si>
  <si>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</si>
  <si>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</si>
  <si>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</si>
  <si>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</si>
  <si>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Na</t>
  </si>
  <si>
    <t>albite-Cr</t>
  </si>
  <si>
    <t>diopside</t>
  </si>
  <si>
    <t>anor-hk</t>
  </si>
  <si>
    <t>PET</t>
  </si>
  <si>
    <t>scap-s</t>
  </si>
  <si>
    <t>K</t>
  </si>
  <si>
    <t>kspar-OR1</t>
  </si>
  <si>
    <t>Ti</t>
  </si>
  <si>
    <t>rutile1</t>
  </si>
  <si>
    <t>LIF</t>
  </si>
  <si>
    <t>rhod-791</t>
  </si>
  <si>
    <t>fayalite</t>
  </si>
  <si>
    <t>Zn</t>
  </si>
  <si>
    <t>willemite2</t>
  </si>
  <si>
    <t>15 kV, 10 nA, spot: 10 microns</t>
  </si>
  <si>
    <t>Total*</t>
  </si>
  <si>
    <t>* = totals adjusted for F2=-O and Cl2=-O</t>
  </si>
  <si>
    <t xml:space="preserve">vesuvianite R070226                                      </t>
  </si>
  <si>
    <t>OH estimated by charge 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</si>
</sst>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</numFmts>
  <fonts count="10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Courier New"/>
      <family val="0"/>
    </font>
    <font>
      <vertAlign val="superscript"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T36" sqref="T36"/>
    </sheetView>
  </sheetViews>
  <sheetFormatPr defaultColWidth="9.00390625" defaultRowHeight="13.5"/>
  <cols>
    <col min="1" max="1" width="7.25390625" style="1" customWidth="1"/>
    <col min="2" max="13" width="5.25390625" style="1" customWidth="1"/>
    <col min="14" max="14" width="4.25390625" style="1" customWidth="1"/>
    <col min="15" max="16384" width="5.25390625" style="1" customWidth="1"/>
  </cols>
  <sheetData>
    <row r="1" spans="1:3" ht="15.75">
      <c r="A1" s="13" t="s">
        <v>72</v>
      </c>
      <c r="B1" s="13"/>
      <c r="C1" s="13"/>
    </row>
    <row r="3" spans="1:15" ht="12.75">
      <c r="A3" s="1" t="s">
        <v>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N3" s="1" t="s">
        <v>24</v>
      </c>
      <c r="O3" s="1" t="s">
        <v>25</v>
      </c>
    </row>
    <row r="4" spans="1:17" ht="12.75">
      <c r="A4" s="1" t="s">
        <v>5</v>
      </c>
      <c r="B4" s="2">
        <v>37.46</v>
      </c>
      <c r="C4" s="2">
        <v>37.48</v>
      </c>
      <c r="D4" s="2">
        <v>37.01</v>
      </c>
      <c r="E4" s="2">
        <v>37.47</v>
      </c>
      <c r="F4" s="2">
        <v>37.5</v>
      </c>
      <c r="G4" s="2">
        <v>37.37</v>
      </c>
      <c r="H4" s="2">
        <v>37.18</v>
      </c>
      <c r="I4" s="2">
        <v>37.89</v>
      </c>
      <c r="J4" s="2">
        <v>37.13</v>
      </c>
      <c r="K4" s="2">
        <v>37.63</v>
      </c>
      <c r="L4" s="2">
        <v>36.76</v>
      </c>
      <c r="M4" s="2"/>
      <c r="N4" s="2">
        <f aca="true" t="shared" si="0" ref="N4:N16">AVERAGE(B4:L4)</f>
        <v>37.352727272727265</v>
      </c>
      <c r="O4" s="2">
        <f aca="true" t="shared" si="1" ref="O4:O16">STDEV(B4:L4)</f>
        <v>0.31260489148775605</v>
      </c>
      <c r="P4" s="2"/>
      <c r="Q4" s="2"/>
    </row>
    <row r="5" spans="1:17" ht="12.75">
      <c r="A5" s="1" t="s">
        <v>6</v>
      </c>
      <c r="B5" s="2">
        <v>35.96</v>
      </c>
      <c r="C5" s="2">
        <v>36.05</v>
      </c>
      <c r="D5" s="2">
        <v>35.93</v>
      </c>
      <c r="E5" s="2">
        <v>35.54</v>
      </c>
      <c r="F5" s="2">
        <v>35.83</v>
      </c>
      <c r="G5" s="2">
        <v>35.79</v>
      </c>
      <c r="H5" s="2">
        <v>36.29</v>
      </c>
      <c r="I5" s="2">
        <v>36.01</v>
      </c>
      <c r="J5" s="2">
        <v>35.78</v>
      </c>
      <c r="K5" s="2">
        <v>35.68</v>
      </c>
      <c r="L5" s="2">
        <v>35.76</v>
      </c>
      <c r="M5" s="2"/>
      <c r="N5" s="2">
        <f t="shared" si="0"/>
        <v>35.87454545454545</v>
      </c>
      <c r="O5" s="2">
        <f t="shared" si="1"/>
        <v>0.2032419069180401</v>
      </c>
      <c r="P5" s="2"/>
      <c r="Q5" s="2"/>
    </row>
    <row r="6" spans="1:17" ht="12.75">
      <c r="A6" s="1" t="s">
        <v>4</v>
      </c>
      <c r="B6" s="2">
        <v>17.52</v>
      </c>
      <c r="C6" s="2">
        <v>17.41</v>
      </c>
      <c r="D6" s="2">
        <v>17.39</v>
      </c>
      <c r="E6" s="2">
        <v>17.29</v>
      </c>
      <c r="F6" s="2">
        <v>17.33</v>
      </c>
      <c r="G6" s="2">
        <v>17.94</v>
      </c>
      <c r="H6" s="2">
        <v>17.15</v>
      </c>
      <c r="I6" s="2">
        <v>17.53</v>
      </c>
      <c r="J6" s="2">
        <v>17.03</v>
      </c>
      <c r="K6" s="2">
        <v>17.2</v>
      </c>
      <c r="L6" s="2">
        <v>17.57</v>
      </c>
      <c r="M6" s="2"/>
      <c r="N6" s="2">
        <f t="shared" si="0"/>
        <v>17.396363636363635</v>
      </c>
      <c r="O6" s="2">
        <f t="shared" si="1"/>
        <v>0.24662817062434514</v>
      </c>
      <c r="P6" s="2"/>
      <c r="Q6" s="2"/>
    </row>
    <row r="7" spans="1:17" ht="12.75">
      <c r="A7" s="1" t="s">
        <v>10</v>
      </c>
      <c r="B7" s="2">
        <v>3.47</v>
      </c>
      <c r="C7" s="2">
        <v>3.63</v>
      </c>
      <c r="D7" s="2">
        <v>3.56</v>
      </c>
      <c r="E7" s="2">
        <v>3.34</v>
      </c>
      <c r="F7" s="2">
        <v>3.43</v>
      </c>
      <c r="G7" s="2">
        <v>3.57</v>
      </c>
      <c r="H7" s="2">
        <v>3.47</v>
      </c>
      <c r="I7" s="2">
        <v>3.77</v>
      </c>
      <c r="J7" s="2">
        <v>3.43</v>
      </c>
      <c r="K7" s="2">
        <v>3.43</v>
      </c>
      <c r="L7" s="2">
        <v>3.31</v>
      </c>
      <c r="M7" s="2"/>
      <c r="N7" s="2">
        <f t="shared" si="0"/>
        <v>3.491818181818182</v>
      </c>
      <c r="O7" s="2">
        <f t="shared" si="1"/>
        <v>0.13257587878781968</v>
      </c>
      <c r="P7" s="2"/>
      <c r="Q7" s="2"/>
    </row>
    <row r="8" spans="1:17" ht="12.75">
      <c r="A8" s="1" t="s">
        <v>3</v>
      </c>
      <c r="B8" s="2">
        <v>2.48</v>
      </c>
      <c r="C8" s="2">
        <v>2.39</v>
      </c>
      <c r="D8" s="2">
        <v>2.56</v>
      </c>
      <c r="E8" s="2">
        <v>2.63</v>
      </c>
      <c r="F8" s="2">
        <v>2.68</v>
      </c>
      <c r="G8" s="2">
        <v>2.41</v>
      </c>
      <c r="H8" s="2">
        <v>2.45</v>
      </c>
      <c r="I8" s="2">
        <v>2.34</v>
      </c>
      <c r="J8" s="2">
        <v>2.4</v>
      </c>
      <c r="K8" s="2">
        <v>2.58</v>
      </c>
      <c r="L8" s="2">
        <v>2.34</v>
      </c>
      <c r="M8" s="2"/>
      <c r="N8" s="2">
        <f t="shared" si="0"/>
        <v>2.4781818181818176</v>
      </c>
      <c r="O8" s="2">
        <f t="shared" si="1"/>
        <v>0.11762807333441452</v>
      </c>
      <c r="P8" s="2"/>
      <c r="Q8" s="2"/>
    </row>
    <row r="9" spans="1:18" ht="12.75">
      <c r="A9" s="1" t="s">
        <v>8</v>
      </c>
      <c r="B9" s="2">
        <v>0.27</v>
      </c>
      <c r="C9" s="2">
        <v>0.24</v>
      </c>
      <c r="D9" s="2">
        <v>0.29</v>
      </c>
      <c r="E9" s="2">
        <v>0.22</v>
      </c>
      <c r="F9" s="2">
        <v>0.24</v>
      </c>
      <c r="G9" s="2">
        <v>0.24</v>
      </c>
      <c r="H9" s="2">
        <v>0.26</v>
      </c>
      <c r="I9" s="2">
        <v>0.23</v>
      </c>
      <c r="J9" s="2">
        <v>0.25</v>
      </c>
      <c r="K9" s="2">
        <v>0.28</v>
      </c>
      <c r="L9" s="2">
        <v>0.22</v>
      </c>
      <c r="M9" s="2"/>
      <c r="N9" s="2">
        <f t="shared" si="0"/>
        <v>0.24909090909090914</v>
      </c>
      <c r="O9" s="2">
        <f t="shared" si="1"/>
        <v>0.02343268890014259</v>
      </c>
      <c r="P9" s="2"/>
      <c r="Q9" s="2"/>
      <c r="R9" s="2"/>
    </row>
    <row r="10" spans="1:18" ht="12.75">
      <c r="A10" s="12" t="s">
        <v>30</v>
      </c>
      <c r="B10" s="2">
        <v>2.2973090000000003</v>
      </c>
      <c r="C10" s="2">
        <v>2.07276</v>
      </c>
      <c r="D10" s="2">
        <v>2.193671</v>
      </c>
      <c r="E10" s="2">
        <v>1.813665</v>
      </c>
      <c r="F10" s="2">
        <v>2.383674</v>
      </c>
      <c r="G10" s="2">
        <v>2.124579</v>
      </c>
      <c r="H10" s="2">
        <v>1.986395</v>
      </c>
      <c r="I10" s="2">
        <v>1.90003</v>
      </c>
      <c r="J10" s="2">
        <v>1.347294</v>
      </c>
      <c r="K10" s="2">
        <v>2.24549</v>
      </c>
      <c r="L10" s="2">
        <v>2.124579</v>
      </c>
      <c r="M10" s="2"/>
      <c r="N10" s="2">
        <f t="shared" si="0"/>
        <v>2.0444950909090913</v>
      </c>
      <c r="O10" s="2">
        <f t="shared" si="1"/>
        <v>0.28615608599170184</v>
      </c>
      <c r="P10" s="2"/>
      <c r="Q10" s="2"/>
      <c r="R10" s="2"/>
    </row>
    <row r="11" spans="1:18" ht="12.75">
      <c r="A11" s="12" t="s">
        <v>31</v>
      </c>
      <c r="B11" s="2">
        <v>0.47767</v>
      </c>
      <c r="C11" s="2">
        <v>0.42603</v>
      </c>
      <c r="D11" s="2">
        <v>0.42603</v>
      </c>
      <c r="E11" s="2">
        <v>0.42603</v>
      </c>
      <c r="F11" s="2">
        <v>0.40020999999999995</v>
      </c>
      <c r="G11" s="2">
        <v>0.47767</v>
      </c>
      <c r="H11" s="2">
        <v>0.4518499999999999</v>
      </c>
      <c r="I11" s="2">
        <v>0.3873</v>
      </c>
      <c r="J11" s="2">
        <v>0.41312</v>
      </c>
      <c r="K11" s="2">
        <v>0.47767</v>
      </c>
      <c r="L11" s="2">
        <v>0.43894</v>
      </c>
      <c r="M11" s="2"/>
      <c r="N11" s="2">
        <f t="shared" si="0"/>
        <v>0.43659272727272724</v>
      </c>
      <c r="O11" s="2">
        <f t="shared" si="1"/>
        <v>0.03152693993742841</v>
      </c>
      <c r="P11" s="2"/>
      <c r="Q11" s="2"/>
      <c r="R11" s="2"/>
    </row>
    <row r="12" spans="1:18" s="4" customFormat="1" ht="12.75">
      <c r="A12" s="4" t="s">
        <v>1</v>
      </c>
      <c r="B12" s="5">
        <v>0.03</v>
      </c>
      <c r="C12" s="5">
        <v>0.01</v>
      </c>
      <c r="D12" s="5">
        <v>0.03</v>
      </c>
      <c r="E12" s="5">
        <v>0.01</v>
      </c>
      <c r="F12" s="5">
        <v>0.07</v>
      </c>
      <c r="G12" s="5">
        <v>0.04</v>
      </c>
      <c r="H12" s="5">
        <v>0.04</v>
      </c>
      <c r="I12" s="5">
        <v>0.02</v>
      </c>
      <c r="J12" s="5">
        <v>0.04</v>
      </c>
      <c r="K12" s="5">
        <v>0.04</v>
      </c>
      <c r="L12" s="5">
        <v>0.04</v>
      </c>
      <c r="M12" s="5"/>
      <c r="N12" s="5">
        <f t="shared" si="0"/>
        <v>0.03363636363636364</v>
      </c>
      <c r="O12" s="5">
        <f t="shared" si="1"/>
        <v>0.016895400127092165</v>
      </c>
      <c r="P12" s="5" t="s">
        <v>23</v>
      </c>
      <c r="Q12" s="5"/>
      <c r="R12" s="5"/>
    </row>
    <row r="13" spans="1:18" s="4" customFormat="1" ht="12.75">
      <c r="A13" s="4" t="s">
        <v>7</v>
      </c>
      <c r="B13" s="5">
        <v>0.03</v>
      </c>
      <c r="C13" s="5">
        <v>0.02</v>
      </c>
      <c r="D13" s="5">
        <v>0.01</v>
      </c>
      <c r="E13" s="5">
        <v>0.01</v>
      </c>
      <c r="F13" s="5">
        <v>0.01</v>
      </c>
      <c r="G13" s="5">
        <v>0</v>
      </c>
      <c r="H13" s="5">
        <v>0.03</v>
      </c>
      <c r="I13" s="5">
        <v>0.01</v>
      </c>
      <c r="J13" s="5">
        <v>0</v>
      </c>
      <c r="K13" s="5">
        <v>0</v>
      </c>
      <c r="L13" s="5">
        <v>0.01</v>
      </c>
      <c r="M13" s="5"/>
      <c r="N13" s="5">
        <f t="shared" si="0"/>
        <v>0.011818181818181818</v>
      </c>
      <c r="O13" s="5">
        <f t="shared" si="1"/>
        <v>0.010787197799411872</v>
      </c>
      <c r="P13" s="5" t="s">
        <v>23</v>
      </c>
      <c r="Q13" s="5"/>
      <c r="R13" s="5"/>
    </row>
    <row r="14" spans="1:18" s="4" customFormat="1" ht="12.75">
      <c r="A14" s="4" t="s">
        <v>9</v>
      </c>
      <c r="B14" s="5">
        <v>0.02</v>
      </c>
      <c r="C14" s="5">
        <v>0</v>
      </c>
      <c r="D14" s="5">
        <v>0.04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0.02</v>
      </c>
      <c r="K14" s="5">
        <v>0.03</v>
      </c>
      <c r="L14" s="5">
        <v>0.01</v>
      </c>
      <c r="M14" s="5"/>
      <c r="N14" s="5">
        <f t="shared" si="0"/>
        <v>0.010909090909090908</v>
      </c>
      <c r="O14" s="5">
        <f t="shared" si="1"/>
        <v>0.014459976109624424</v>
      </c>
      <c r="P14" s="5" t="s">
        <v>23</v>
      </c>
      <c r="Q14" s="5"/>
      <c r="R14" s="5"/>
    </row>
    <row r="15" spans="1:18" s="4" customFormat="1" ht="12.75">
      <c r="A15" s="4" t="s">
        <v>2</v>
      </c>
      <c r="B15" s="5">
        <v>0</v>
      </c>
      <c r="C15" s="5">
        <v>0.01</v>
      </c>
      <c r="D15" s="5">
        <v>0</v>
      </c>
      <c r="E15" s="5">
        <v>0.02</v>
      </c>
      <c r="F15" s="5">
        <v>0</v>
      </c>
      <c r="G15" s="5">
        <v>0</v>
      </c>
      <c r="H15" s="5">
        <v>0</v>
      </c>
      <c r="I15" s="5">
        <v>0.02</v>
      </c>
      <c r="J15" s="5">
        <v>0.01</v>
      </c>
      <c r="K15" s="5">
        <v>0.01</v>
      </c>
      <c r="L15" s="5">
        <v>0.01</v>
      </c>
      <c r="M15" s="5"/>
      <c r="N15" s="5">
        <f t="shared" si="0"/>
        <v>0.007272727272727273</v>
      </c>
      <c r="O15" s="5">
        <f t="shared" si="1"/>
        <v>0.007862453931068965</v>
      </c>
      <c r="P15" s="5" t="s">
        <v>23</v>
      </c>
      <c r="Q15" s="5"/>
      <c r="R15" s="5"/>
    </row>
    <row r="16" spans="1:18" ht="12.75">
      <c r="A16" s="1" t="s">
        <v>70</v>
      </c>
      <c r="B16" s="2">
        <v>98.86</v>
      </c>
      <c r="C16" s="2">
        <v>98.73</v>
      </c>
      <c r="D16" s="2">
        <v>98.34</v>
      </c>
      <c r="E16" s="2">
        <v>97.87</v>
      </c>
      <c r="F16" s="2">
        <v>98.7</v>
      </c>
      <c r="G16" s="2">
        <v>98.92</v>
      </c>
      <c r="H16" s="2">
        <v>98.3</v>
      </c>
      <c r="I16" s="2">
        <v>99.17</v>
      </c>
      <c r="J16" s="2">
        <v>97.12</v>
      </c>
      <c r="K16" s="2">
        <v>98.47</v>
      </c>
      <c r="L16" s="2">
        <v>97.53</v>
      </c>
      <c r="M16" s="2"/>
      <c r="N16" s="2">
        <f t="shared" si="0"/>
        <v>98.36454545454545</v>
      </c>
      <c r="O16" s="2">
        <f t="shared" si="1"/>
        <v>0.6288618868454495</v>
      </c>
      <c r="P16" s="2"/>
      <c r="Q16" s="2"/>
      <c r="R16" s="2"/>
    </row>
    <row r="17" spans="1:18" ht="12.75">
      <c r="A17" s="1" t="s">
        <v>71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3:18" ht="12.75">
      <c r="M18" s="2"/>
      <c r="N18" s="2"/>
      <c r="O18" s="2"/>
      <c r="P18" s="2"/>
      <c r="Q18" s="2"/>
      <c r="R18" s="2"/>
    </row>
    <row r="19" spans="1:18" ht="12.75">
      <c r="A19" s="1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 t="s">
        <v>24</v>
      </c>
      <c r="O19" s="1" t="s">
        <v>25</v>
      </c>
      <c r="P19" s="2" t="s">
        <v>39</v>
      </c>
      <c r="Q19" s="2"/>
      <c r="R19" s="2" t="s">
        <v>40</v>
      </c>
    </row>
    <row r="20" spans="1:18" ht="12.75">
      <c r="A20" s="1" t="s">
        <v>33</v>
      </c>
      <c r="B20" s="2">
        <v>17.956033250218827</v>
      </c>
      <c r="C20" s="2">
        <v>17.975580113088572</v>
      </c>
      <c r="D20" s="2">
        <v>17.852521073542224</v>
      </c>
      <c r="E20" s="2">
        <v>18.052020134053098</v>
      </c>
      <c r="F20" s="2">
        <v>17.99375264729197</v>
      </c>
      <c r="G20" s="2">
        <v>17.873397803771894</v>
      </c>
      <c r="H20" s="2">
        <v>17.93013658734105</v>
      </c>
      <c r="I20" s="2">
        <v>18.05002390685764</v>
      </c>
      <c r="J20" s="2">
        <v>18.0229161067297</v>
      </c>
      <c r="K20" s="2">
        <v>18.085544835607013</v>
      </c>
      <c r="L20" s="2">
        <v>17.845946215132763</v>
      </c>
      <c r="M20" s="2"/>
      <c r="N20" s="2">
        <f aca="true" t="shared" si="2" ref="N20:N25">AVERAGE(B20:L20)</f>
        <v>17.967079333966794</v>
      </c>
      <c r="O20" s="2">
        <f aca="true" t="shared" si="3" ref="O20:O25">STDEV(B20:L20)</f>
        <v>0.08371984827775164</v>
      </c>
      <c r="P20" s="7">
        <v>18</v>
      </c>
      <c r="Q20" s="1">
        <v>4</v>
      </c>
      <c r="R20" s="2">
        <f aca="true" t="shared" si="4" ref="R20:R25">P20*Q20</f>
        <v>72</v>
      </c>
    </row>
    <row r="21" spans="1:18" ht="12.75">
      <c r="A21" s="1" t="s">
        <v>27</v>
      </c>
      <c r="B21" s="2">
        <v>9.897658401941891</v>
      </c>
      <c r="C21" s="2">
        <v>9.840968349868373</v>
      </c>
      <c r="D21" s="2">
        <v>9.88634547117516</v>
      </c>
      <c r="E21" s="2">
        <v>9.817317589173868</v>
      </c>
      <c r="F21" s="2">
        <v>9.800421904102546</v>
      </c>
      <c r="G21" s="2">
        <v>10.112585197084478</v>
      </c>
      <c r="H21" s="2">
        <v>9.747518498618557</v>
      </c>
      <c r="I21" s="2">
        <v>9.842169122966236</v>
      </c>
      <c r="J21" s="2">
        <v>9.742501718594589</v>
      </c>
      <c r="K21" s="2">
        <v>9.742749949493968</v>
      </c>
      <c r="L21" s="2">
        <v>10.05290479718348</v>
      </c>
      <c r="M21" s="2"/>
      <c r="N21" s="2">
        <f t="shared" si="2"/>
        <v>9.862103727291196</v>
      </c>
      <c r="O21" s="2">
        <f t="shared" si="3"/>
        <v>0.12220150961188901</v>
      </c>
      <c r="P21" s="7">
        <v>9.84</v>
      </c>
      <c r="Q21" s="1">
        <v>3</v>
      </c>
      <c r="R21" s="2">
        <f t="shared" si="4"/>
        <v>29.52</v>
      </c>
    </row>
    <row r="22" spans="1:18" ht="12.75">
      <c r="A22" s="1" t="s">
        <v>29</v>
      </c>
      <c r="B22" s="2">
        <v>1.772159692137379</v>
      </c>
      <c r="C22" s="2">
        <v>1.7087942707512285</v>
      </c>
      <c r="D22" s="2">
        <v>1.8408948390212818</v>
      </c>
      <c r="E22" s="2">
        <v>1.8888888812644182</v>
      </c>
      <c r="F22" s="2">
        <v>1.9170516676476255</v>
      </c>
      <c r="G22" s="2">
        <v>1.7183420253908326</v>
      </c>
      <c r="H22" s="2">
        <v>1.7613628916938338</v>
      </c>
      <c r="I22" s="2">
        <v>1.6617955020899602</v>
      </c>
      <c r="J22" s="2">
        <v>1.7366803851319184</v>
      </c>
      <c r="K22" s="2">
        <v>1.8485262826481235</v>
      </c>
      <c r="L22" s="2">
        <v>1.693512786389084</v>
      </c>
      <c r="M22" s="2"/>
      <c r="N22" s="2">
        <f t="shared" si="2"/>
        <v>1.7770917476514259</v>
      </c>
      <c r="O22" s="2">
        <f t="shared" si="3"/>
        <v>0.08459352698219179</v>
      </c>
      <c r="P22" s="7">
        <v>1.77</v>
      </c>
      <c r="Q22" s="1">
        <v>2</v>
      </c>
      <c r="R22" s="2">
        <f t="shared" si="4"/>
        <v>3.54</v>
      </c>
    </row>
    <row r="23" spans="1:18" ht="12.75">
      <c r="A23" s="1" t="s">
        <v>28</v>
      </c>
      <c r="B23" s="2">
        <v>1.391003096269144</v>
      </c>
      <c r="C23" s="2">
        <v>1.4559482936914583</v>
      </c>
      <c r="D23" s="2">
        <v>1.4361058829880027</v>
      </c>
      <c r="E23" s="2">
        <v>1.3456886113429405</v>
      </c>
      <c r="F23" s="2">
        <v>1.3763870963228588</v>
      </c>
      <c r="G23" s="2">
        <v>1.427934326121748</v>
      </c>
      <c r="H23" s="2">
        <v>1.3994573947436377</v>
      </c>
      <c r="I23" s="2">
        <v>1.5019328644925558</v>
      </c>
      <c r="J23" s="2">
        <v>1.3923557926862746</v>
      </c>
      <c r="K23" s="2">
        <v>1.3786292620360623</v>
      </c>
      <c r="L23" s="2">
        <v>1.343841549977916</v>
      </c>
      <c r="M23" s="2"/>
      <c r="N23" s="2">
        <f t="shared" si="2"/>
        <v>1.4044803791520544</v>
      </c>
      <c r="O23" s="2">
        <f t="shared" si="3"/>
        <v>0.04758268459497316</v>
      </c>
      <c r="P23" s="7">
        <v>1.39</v>
      </c>
      <c r="Q23" s="1">
        <v>2</v>
      </c>
      <c r="R23" s="2">
        <f t="shared" si="4"/>
        <v>2.78</v>
      </c>
    </row>
    <row r="24" spans="1:18" ht="12.75">
      <c r="A24" s="1" t="s">
        <v>26</v>
      </c>
      <c r="B24" s="2">
        <v>18.46866259649762</v>
      </c>
      <c r="C24" s="2">
        <v>18.525150208996642</v>
      </c>
      <c r="D24" s="2">
        <v>18.569953780247303</v>
      </c>
      <c r="E24" s="2">
        <v>18.34563192707018</v>
      </c>
      <c r="F24" s="2">
        <v>18.420882096632194</v>
      </c>
      <c r="G24" s="2">
        <v>18.340824630433566</v>
      </c>
      <c r="H24" s="2">
        <v>18.751426718055313</v>
      </c>
      <c r="I24" s="2">
        <v>18.38016618869473</v>
      </c>
      <c r="J24" s="2">
        <v>18.60859502165162</v>
      </c>
      <c r="K24" s="2">
        <v>18.373646660535005</v>
      </c>
      <c r="L24" s="2">
        <v>18.60093278660417</v>
      </c>
      <c r="M24" s="2"/>
      <c r="N24" s="2">
        <f t="shared" si="2"/>
        <v>18.48962478321985</v>
      </c>
      <c r="O24" s="2">
        <f t="shared" si="3"/>
        <v>0.13276707165282078</v>
      </c>
      <c r="P24" s="7">
        <v>18.48</v>
      </c>
      <c r="Q24" s="1">
        <v>2</v>
      </c>
      <c r="R24" s="2">
        <f t="shared" si="4"/>
        <v>36.96</v>
      </c>
    </row>
    <row r="25" spans="1:18" ht="12.75">
      <c r="A25" s="1" t="s">
        <v>38</v>
      </c>
      <c r="B25" s="2">
        <v>0.10962051174537182</v>
      </c>
      <c r="C25" s="2">
        <v>0.09749447558097432</v>
      </c>
      <c r="D25" s="2">
        <v>0.11848514389622648</v>
      </c>
      <c r="E25" s="2">
        <v>0.08977392845546432</v>
      </c>
      <c r="F25" s="2">
        <v>0.09754098865956391</v>
      </c>
      <c r="G25" s="2">
        <v>0.09722561488333434</v>
      </c>
      <c r="H25" s="2">
        <v>0.10620207289728321</v>
      </c>
      <c r="I25" s="2">
        <v>0.09280394655811863</v>
      </c>
      <c r="J25" s="2">
        <v>0.10278400917890647</v>
      </c>
      <c r="K25" s="2">
        <v>0.11398319932583065</v>
      </c>
      <c r="L25" s="2">
        <v>0.09046325098808364</v>
      </c>
      <c r="M25" s="2"/>
      <c r="N25" s="2">
        <f t="shared" si="2"/>
        <v>0.10148883110628709</v>
      </c>
      <c r="O25" s="2">
        <f t="shared" si="3"/>
        <v>0.009586162837036618</v>
      </c>
      <c r="P25" s="7">
        <v>0.1</v>
      </c>
      <c r="Q25" s="1">
        <v>2</v>
      </c>
      <c r="R25" s="2">
        <f t="shared" si="4"/>
        <v>0.2</v>
      </c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"/>
      <c r="R26" s="8">
        <f>SUM(R20:R25)</f>
        <v>145</v>
      </c>
    </row>
    <row r="27" spans="1:18" s="9" customFormat="1" ht="12.75">
      <c r="A27" s="9" t="s">
        <v>41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R27" s="10"/>
    </row>
    <row r="28" spans="1:16" ht="12.75">
      <c r="A28" s="1" t="s">
        <v>30</v>
      </c>
      <c r="B28" s="2">
        <v>3.487892576365651</v>
      </c>
      <c r="C28" s="2">
        <v>3.1481880670795133</v>
      </c>
      <c r="D28" s="2">
        <v>3.3520169590670394</v>
      </c>
      <c r="E28" s="2">
        <v>2.7668218511707963</v>
      </c>
      <c r="F28" s="2">
        <v>3.622145847671309</v>
      </c>
      <c r="G28" s="2">
        <v>3.217982010824066</v>
      </c>
      <c r="H28" s="2">
        <v>3.034033534997614</v>
      </c>
      <c r="I28" s="2">
        <v>2.866248342067074</v>
      </c>
      <c r="J28" s="2">
        <v>2.071202367304758</v>
      </c>
      <c r="K28" s="2">
        <v>3.4185011977661075</v>
      </c>
      <c r="L28" s="2">
        <v>3.2660520715614707</v>
      </c>
      <c r="M28" s="2"/>
      <c r="N28" s="2">
        <f>AVERAGE(B28:L28)</f>
        <v>3.1137349841704904</v>
      </c>
      <c r="O28" s="2">
        <f>STDEV(B28:L28)</f>
        <v>0.4310703127250514</v>
      </c>
      <c r="P28" s="6">
        <v>3.11</v>
      </c>
    </row>
    <row r="29" spans="1:16" ht="12.75">
      <c r="A29" s="1" t="s">
        <v>31</v>
      </c>
      <c r="B29" s="2">
        <v>0.3886327875502451</v>
      </c>
      <c r="C29" s="2">
        <v>0.3467525122116906</v>
      </c>
      <c r="D29" s="2">
        <v>0.34885317510330094</v>
      </c>
      <c r="E29" s="2">
        <v>0.3482828516116428</v>
      </c>
      <c r="F29" s="2">
        <v>0.3258928218937378</v>
      </c>
      <c r="G29" s="2">
        <v>0.3877095320888909</v>
      </c>
      <c r="H29" s="2">
        <v>0.3698425157883309</v>
      </c>
      <c r="I29" s="2">
        <v>0.3130895987605927</v>
      </c>
      <c r="J29" s="2">
        <v>0.3403330794452527</v>
      </c>
      <c r="K29" s="2">
        <v>0.38969098773199995</v>
      </c>
      <c r="L29" s="2">
        <v>0.36159562236854037</v>
      </c>
      <c r="M29" s="2"/>
      <c r="N29" s="2">
        <f>AVERAGE(B29:L29)</f>
        <v>0.3564250440503841</v>
      </c>
      <c r="O29" s="2">
        <f>STDEV(B29:L29)</f>
        <v>0.025721118701501098</v>
      </c>
      <c r="P29" s="6">
        <v>0.36</v>
      </c>
    </row>
    <row r="30" spans="1:16" ht="12.75">
      <c r="A30" s="1" t="s">
        <v>35</v>
      </c>
      <c r="B30" s="2">
        <f>9-SUM(B28:B29)</f>
        <v>5.1234746360841035</v>
      </c>
      <c r="C30" s="2">
        <f aca="true" t="shared" si="5" ref="C30:L30">9-SUM(C28:C29)</f>
        <v>5.505059420708796</v>
      </c>
      <c r="D30" s="2">
        <f t="shared" si="5"/>
        <v>5.299129865829659</v>
      </c>
      <c r="E30" s="2">
        <f t="shared" si="5"/>
        <v>5.884895297217561</v>
      </c>
      <c r="F30" s="2">
        <f t="shared" si="5"/>
        <v>5.0519613304349535</v>
      </c>
      <c r="G30" s="2">
        <f t="shared" si="5"/>
        <v>5.3943084570870425</v>
      </c>
      <c r="H30" s="2">
        <f t="shared" si="5"/>
        <v>5.596123949214055</v>
      </c>
      <c r="I30" s="2">
        <f t="shared" si="5"/>
        <v>5.820662059172333</v>
      </c>
      <c r="J30" s="2">
        <f t="shared" si="5"/>
        <v>6.588464553249989</v>
      </c>
      <c r="K30" s="2">
        <f t="shared" si="5"/>
        <v>5.191807814501892</v>
      </c>
      <c r="L30" s="2">
        <f t="shared" si="5"/>
        <v>5.372352306069989</v>
      </c>
      <c r="M30" s="2" t="s">
        <v>32</v>
      </c>
      <c r="N30" s="2">
        <f>AVERAGE(B30:L30)</f>
        <v>5.529839971779125</v>
      </c>
      <c r="O30" s="2">
        <f>STDEV(B30:L30)</f>
        <v>0.4405110948752225</v>
      </c>
      <c r="P30" s="7">
        <f>9-SUM(P28:P29)</f>
        <v>5.53</v>
      </c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0.25">
      <c r="A33" s="1" t="s">
        <v>36</v>
      </c>
      <c r="C33" s="3" t="s">
        <v>22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0" ht="23.25">
      <c r="A34" s="1" t="s">
        <v>37</v>
      </c>
      <c r="C34" s="3" t="s">
        <v>42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1" t="s">
        <v>73</v>
      </c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1" t="s">
        <v>43</v>
      </c>
      <c r="B37" s="1" t="s">
        <v>44</v>
      </c>
      <c r="C37" s="1" t="s">
        <v>45</v>
      </c>
      <c r="D37" s="1" t="s">
        <v>46</v>
      </c>
      <c r="E37" s="1" t="s">
        <v>47</v>
      </c>
      <c r="F37" s="1" t="s">
        <v>48</v>
      </c>
      <c r="G37" s="1" t="s">
        <v>49</v>
      </c>
      <c r="H37" s="1" t="s">
        <v>50</v>
      </c>
      <c r="Q37" s="9"/>
      <c r="R37" s="2"/>
    </row>
    <row r="38" spans="1:8" ht="12.75">
      <c r="A38" s="1" t="s">
        <v>51</v>
      </c>
      <c r="B38" s="1" t="s">
        <v>30</v>
      </c>
      <c r="C38" s="1" t="s">
        <v>52</v>
      </c>
      <c r="D38" s="1">
        <v>20</v>
      </c>
      <c r="E38" s="1">
        <v>10</v>
      </c>
      <c r="F38" s="1">
        <v>800</v>
      </c>
      <c r="G38" s="1">
        <v>-800</v>
      </c>
      <c r="H38" s="1" t="s">
        <v>53</v>
      </c>
    </row>
    <row r="39" spans="1:18" ht="12.75">
      <c r="A39" s="1" t="s">
        <v>51</v>
      </c>
      <c r="B39" s="1" t="s">
        <v>54</v>
      </c>
      <c r="C39" s="1" t="s">
        <v>52</v>
      </c>
      <c r="D39" s="1">
        <v>20</v>
      </c>
      <c r="E39" s="1">
        <v>10</v>
      </c>
      <c r="F39" s="1">
        <v>600</v>
      </c>
      <c r="G39" s="1">
        <v>-600</v>
      </c>
      <c r="H39" s="1" t="s">
        <v>55</v>
      </c>
      <c r="Q39" s="9"/>
      <c r="R39" s="2"/>
    </row>
    <row r="40" spans="1:18" ht="12.75">
      <c r="A40" s="1" t="s">
        <v>51</v>
      </c>
      <c r="B40" s="1" t="s">
        <v>33</v>
      </c>
      <c r="C40" s="1" t="s">
        <v>52</v>
      </c>
      <c r="D40" s="1">
        <v>20</v>
      </c>
      <c r="E40" s="1">
        <v>10</v>
      </c>
      <c r="F40" s="1">
        <v>600</v>
      </c>
      <c r="G40" s="1">
        <v>-600</v>
      </c>
      <c r="H40" s="1" t="s">
        <v>56</v>
      </c>
      <c r="Q40" s="11"/>
      <c r="R40" s="2"/>
    </row>
    <row r="41" spans="1:18" ht="12.75">
      <c r="A41" s="1" t="s">
        <v>51</v>
      </c>
      <c r="B41" s="1" t="s">
        <v>30</v>
      </c>
      <c r="C41" s="1" t="s">
        <v>52</v>
      </c>
      <c r="D41" s="1">
        <v>20</v>
      </c>
      <c r="E41" s="1">
        <v>10</v>
      </c>
      <c r="F41" s="1">
        <v>600</v>
      </c>
      <c r="G41" s="1">
        <v>-700</v>
      </c>
      <c r="H41" s="1" t="s">
        <v>53</v>
      </c>
      <c r="Q41" s="11"/>
      <c r="R41" s="2"/>
    </row>
    <row r="42" spans="1:18" ht="12.75">
      <c r="A42" s="1" t="s">
        <v>51</v>
      </c>
      <c r="B42" s="1" t="s">
        <v>29</v>
      </c>
      <c r="C42" s="1" t="s">
        <v>52</v>
      </c>
      <c r="D42" s="1">
        <v>20</v>
      </c>
      <c r="E42" s="1">
        <v>10</v>
      </c>
      <c r="F42" s="1">
        <v>600</v>
      </c>
      <c r="G42" s="1">
        <v>-600</v>
      </c>
      <c r="H42" s="1" t="s">
        <v>56</v>
      </c>
      <c r="Q42" s="11"/>
      <c r="R42" s="2"/>
    </row>
    <row r="43" spans="1:18" ht="12.75">
      <c r="A43" s="1" t="s">
        <v>51</v>
      </c>
      <c r="B43" s="1" t="s">
        <v>27</v>
      </c>
      <c r="C43" s="1" t="s">
        <v>52</v>
      </c>
      <c r="D43" s="1">
        <v>20</v>
      </c>
      <c r="E43" s="1">
        <v>10</v>
      </c>
      <c r="F43" s="1">
        <v>600</v>
      </c>
      <c r="G43" s="1">
        <v>-600</v>
      </c>
      <c r="H43" s="1" t="s">
        <v>57</v>
      </c>
      <c r="Q43" s="11"/>
      <c r="R43" s="2"/>
    </row>
    <row r="44" spans="1:8" ht="12.75">
      <c r="A44" s="1" t="s">
        <v>58</v>
      </c>
      <c r="B44" s="1" t="s">
        <v>31</v>
      </c>
      <c r="C44" s="1" t="s">
        <v>52</v>
      </c>
      <c r="D44" s="1">
        <v>20</v>
      </c>
      <c r="E44" s="1">
        <v>10</v>
      </c>
      <c r="F44" s="1">
        <v>600</v>
      </c>
      <c r="G44" s="1">
        <v>-600</v>
      </c>
      <c r="H44" s="1" t="s">
        <v>59</v>
      </c>
    </row>
    <row r="45" spans="1:18" ht="12.75">
      <c r="A45" s="1" t="s">
        <v>58</v>
      </c>
      <c r="B45" s="1" t="s">
        <v>60</v>
      </c>
      <c r="C45" s="1" t="s">
        <v>52</v>
      </c>
      <c r="D45" s="1">
        <v>20</v>
      </c>
      <c r="E45" s="1">
        <v>10</v>
      </c>
      <c r="F45" s="1">
        <v>600</v>
      </c>
      <c r="G45" s="1">
        <v>-600</v>
      </c>
      <c r="H45" s="1" t="s">
        <v>61</v>
      </c>
      <c r="Q45" s="9"/>
      <c r="R45" s="2"/>
    </row>
    <row r="46" spans="1:18" ht="12.75">
      <c r="A46" s="1" t="s">
        <v>58</v>
      </c>
      <c r="B46" s="1" t="s">
        <v>26</v>
      </c>
      <c r="C46" s="1" t="s">
        <v>52</v>
      </c>
      <c r="D46" s="1">
        <v>20</v>
      </c>
      <c r="E46" s="1">
        <v>10</v>
      </c>
      <c r="F46" s="1">
        <v>600</v>
      </c>
      <c r="G46" s="1">
        <v>-600</v>
      </c>
      <c r="H46" s="1" t="s">
        <v>56</v>
      </c>
      <c r="Q46" s="9"/>
      <c r="R46" s="2"/>
    </row>
    <row r="47" spans="1:18" ht="12.75">
      <c r="A47" s="1" t="s">
        <v>58</v>
      </c>
      <c r="B47" s="1" t="s">
        <v>62</v>
      </c>
      <c r="C47" s="1" t="s">
        <v>52</v>
      </c>
      <c r="D47" s="1">
        <v>20</v>
      </c>
      <c r="E47" s="1">
        <v>10</v>
      </c>
      <c r="F47" s="1">
        <v>0</v>
      </c>
      <c r="G47" s="1">
        <v>-500</v>
      </c>
      <c r="H47" s="1" t="s">
        <v>63</v>
      </c>
      <c r="Q47" s="9"/>
      <c r="R47" s="2"/>
    </row>
    <row r="48" spans="1:18" ht="12.75">
      <c r="A48" s="1" t="s">
        <v>64</v>
      </c>
      <c r="B48" s="1" t="s">
        <v>38</v>
      </c>
      <c r="C48" s="1" t="s">
        <v>52</v>
      </c>
      <c r="D48" s="1">
        <v>20</v>
      </c>
      <c r="E48" s="1">
        <v>10</v>
      </c>
      <c r="F48" s="1">
        <v>500</v>
      </c>
      <c r="G48" s="1">
        <v>-500</v>
      </c>
      <c r="H48" s="1" t="s">
        <v>65</v>
      </c>
      <c r="Q48" s="9"/>
      <c r="R48" s="2"/>
    </row>
    <row r="49" spans="1:18" ht="12.75">
      <c r="A49" s="1" t="s">
        <v>64</v>
      </c>
      <c r="B49" s="1" t="s">
        <v>28</v>
      </c>
      <c r="C49" s="1" t="s">
        <v>52</v>
      </c>
      <c r="D49" s="1">
        <v>20</v>
      </c>
      <c r="E49" s="1">
        <v>10</v>
      </c>
      <c r="F49" s="1">
        <v>500</v>
      </c>
      <c r="G49" s="1">
        <v>-500</v>
      </c>
      <c r="H49" s="1" t="s">
        <v>66</v>
      </c>
      <c r="R49" s="2"/>
    </row>
    <row r="50" spans="1:8" ht="12.75">
      <c r="A50" s="1" t="s">
        <v>64</v>
      </c>
      <c r="B50" s="1" t="s">
        <v>67</v>
      </c>
      <c r="C50" s="1" t="s">
        <v>52</v>
      </c>
      <c r="D50" s="1">
        <v>20</v>
      </c>
      <c r="E50" s="1">
        <v>10</v>
      </c>
      <c r="F50" s="1">
        <v>500</v>
      </c>
      <c r="G50" s="1">
        <v>-500</v>
      </c>
      <c r="H50" s="1" t="s">
        <v>68</v>
      </c>
    </row>
    <row r="52" ht="12.75">
      <c r="A52" s="1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2008-08-11T17:42:09Z</dcterms:created>
  <dcterms:modified xsi:type="dcterms:W3CDTF">2008-08-11T22:19:12Z</dcterms:modified>
  <cp:category/>
  <cp:version/>
  <cp:contentType/>
  <cp:contentStatus/>
</cp:coreProperties>
</file>