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<sst xmlns="http://schemas.openxmlformats.org/spreadsheetml/2006/main" count="62" uniqueCount="48">
  <si>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Oxide</t>
  </si>
  <si>
    <t xml:space="preserve"> </t>
  </si>
  <si>
    <t>Na2O</t>
  </si>
  <si>
    <t>SiO2</t>
  </si>
  <si>
    <t>CuO</t>
  </si>
  <si>
    <t>SrO</t>
  </si>
  <si>
    <t>BaO</t>
  </si>
  <si>
    <t>Total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</si>
  <si>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</si>
  <si>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</si>
  <si>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</si>
  <si>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</si>
  <si>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</si>
  <si>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</si>
  <si>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</si>
  <si>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</si>
  <si>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</si>
  <si>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</si>
  <si>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</si>
  <si>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t>Total:</t>
  </si>
  <si>
    <t>Enter Oxygens in formula:</t>
  </si>
  <si>
    <t>Oxygen Factor Calculation:</t>
  </si>
  <si>
    <t>F=</t>
  </si>
  <si>
    <t>F is factor for anion proportion calculation</t>
  </si>
  <si>
    <t>Measured Chemistry:</t>
  </si>
  <si>
    <r>
      <t>(Sr</t>
    </r>
    <r>
      <rPr>
        <b/>
        <vertAlign val="subscript"/>
        <sz val="14"/>
        <color indexed="8"/>
        <rFont val="Calibri"/>
        <family val="2"/>
      </rPr>
      <t>0.98</t>
    </r>
    <r>
      <rPr>
        <b/>
        <sz val="14"/>
        <color indexed="8"/>
        <rFont val="Calibri"/>
        <family val="2"/>
      </rPr>
      <t>Ba</t>
    </r>
    <r>
      <rPr>
        <b/>
        <vertAlign val="subscript"/>
        <sz val="14"/>
        <color indexed="8"/>
        <rFont val="Calibri"/>
        <family val="2"/>
      </rPr>
      <t>0.04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Σ=1.02</t>
    </r>
    <r>
      <rPr>
        <b/>
        <sz val="14"/>
        <color indexed="8"/>
        <rFont val="Calibri"/>
        <family val="2"/>
      </rPr>
      <t>Cu</t>
    </r>
    <r>
      <rPr>
        <b/>
        <vertAlign val="subscript"/>
        <sz val="14"/>
        <color indexed="8"/>
        <rFont val="Calibri"/>
        <family val="2"/>
      </rPr>
      <t>1.05</t>
    </r>
    <r>
      <rPr>
        <b/>
        <sz val="14"/>
        <color indexed="8"/>
        <rFont val="Calibri"/>
        <family val="2"/>
      </rPr>
      <t>Si</t>
    </r>
    <r>
      <rPr>
        <b/>
        <vertAlign val="subscript"/>
        <sz val="14"/>
        <color indexed="8"/>
        <rFont val="Calibri"/>
        <family val="2"/>
      </rPr>
      <t>3.97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10</t>
    </r>
  </si>
  <si>
    <t>Ideal Chemistry:</t>
  </si>
  <si>
    <r>
      <t>SrCuSi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10</t>
    </r>
  </si>
  <si>
    <t xml:space="preserve">Standard Name :   </t>
  </si>
  <si>
    <t xml:space="preserve"> Na On albite-Cr </t>
  </si>
  <si>
    <t xml:space="preserve"> Mg, Si On diopside </t>
  </si>
  <si>
    <t xml:space="preserve"> Cu On chalcopy </t>
  </si>
  <si>
    <t xml:space="preserve"> Sr On SrTiO3 </t>
  </si>
  <si>
    <t xml:space="preserve"> Ba On NBS_K458 </t>
  </si>
  <si>
    <t xml:space="preserve">Column Conditions :  Cond 1 : 15keV 20nA  </t>
  </si>
  <si>
    <t xml:space="preserve">Beam Size :  &lt;1 µm </t>
  </si>
  <si>
    <t>R120029  Wesselsite</t>
  </si>
  <si>
    <t>Sample #</t>
  </si>
  <si>
    <t>20/1</t>
  </si>
  <si>
    <t>21/1</t>
  </si>
  <si>
    <t>22/1</t>
  </si>
  <si>
    <t>23/1</t>
  </si>
  <si>
    <t>24/1</t>
  </si>
  <si>
    <t>25/1</t>
  </si>
  <si>
    <t>26/1</t>
  </si>
  <si>
    <t>27/1</t>
  </si>
  <si>
    <t>28/1</t>
  </si>
  <si>
    <t>29/1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</si>
</sst>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7.7109375" style="0" customWidth="1"/>
    <col min="7" max="7" width="10.140625" style="0" customWidth="1"/>
  </cols>
  <sheetData>
    <row r="1" ht="15">
      <c r="B1" t="s">
        <v>36</v>
      </c>
    </row>
    <row r="4" spans="3:8" ht="15">
      <c r="C4" t="s">
        <v>0</v>
      </c>
      <c r="H4" t="s">
        <v>1</v>
      </c>
    </row>
    <row r="5" spans="2:9" ht="15">
      <c r="B5" t="s">
        <v>8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37</v>
      </c>
    </row>
    <row r="6" spans="2:9" ht="15">
      <c r="B6" t="s">
        <v>36</v>
      </c>
      <c r="C6">
        <v>0.021372</v>
      </c>
      <c r="D6">
        <v>55.71198</v>
      </c>
      <c r="E6">
        <v>19.24301</v>
      </c>
      <c r="F6">
        <v>23.35207</v>
      </c>
      <c r="G6">
        <v>2.034046</v>
      </c>
      <c r="H6">
        <f>SUM(C6:G6)</f>
        <v>100.362478</v>
      </c>
      <c r="I6" s="17" t="s">
        <v>38</v>
      </c>
    </row>
    <row r="7" spans="2:9" ht="15">
      <c r="B7" t="s">
        <v>36</v>
      </c>
      <c r="C7">
        <v>0.003112</v>
      </c>
      <c r="D7">
        <v>55.77593</v>
      </c>
      <c r="E7">
        <v>19.13032</v>
      </c>
      <c r="F7">
        <v>23.95395</v>
      </c>
      <c r="G7">
        <v>0.98961</v>
      </c>
      <c r="H7">
        <v>99.86183</v>
      </c>
      <c r="I7" s="17" t="s">
        <v>39</v>
      </c>
    </row>
    <row r="8" spans="2:9" ht="15">
      <c r="B8" t="s">
        <v>36</v>
      </c>
      <c r="C8">
        <v>0.002603</v>
      </c>
      <c r="D8">
        <v>55.79432</v>
      </c>
      <c r="E8">
        <v>19.09734</v>
      </c>
      <c r="F8">
        <v>23.04135</v>
      </c>
      <c r="G8">
        <v>2.05345</v>
      </c>
      <c r="H8">
        <v>100.0019</v>
      </c>
      <c r="I8" s="17" t="s">
        <v>40</v>
      </c>
    </row>
    <row r="9" spans="2:9" ht="15">
      <c r="B9" t="s">
        <v>36</v>
      </c>
      <c r="C9">
        <v>0.017698</v>
      </c>
      <c r="D9">
        <v>55.31351</v>
      </c>
      <c r="E9">
        <v>19.44761</v>
      </c>
      <c r="F9">
        <v>23.57671</v>
      </c>
      <c r="G9">
        <v>1.427441</v>
      </c>
      <c r="H9">
        <v>99.78637</v>
      </c>
      <c r="I9" s="17" t="s">
        <v>41</v>
      </c>
    </row>
    <row r="10" spans="2:9" ht="15">
      <c r="B10" t="s">
        <v>36</v>
      </c>
      <c r="C10">
        <v>0.010428</v>
      </c>
      <c r="D10">
        <v>54.9988</v>
      </c>
      <c r="E10">
        <v>19.33669</v>
      </c>
      <c r="F10">
        <v>23.08316</v>
      </c>
      <c r="G10">
        <v>1.609161</v>
      </c>
      <c r="H10">
        <v>99.05325</v>
      </c>
      <c r="I10" s="17" t="s">
        <v>42</v>
      </c>
    </row>
    <row r="11" spans="2:9" ht="15">
      <c r="B11" t="s">
        <v>36</v>
      </c>
      <c r="C11">
        <v>0.006802</v>
      </c>
      <c r="D11">
        <v>54.86345</v>
      </c>
      <c r="E11">
        <v>19.54353</v>
      </c>
      <c r="F11">
        <v>23.34004</v>
      </c>
      <c r="G11">
        <v>1.573047</v>
      </c>
      <c r="H11">
        <v>99.34174</v>
      </c>
      <c r="I11" s="17" t="s">
        <v>43</v>
      </c>
    </row>
    <row r="12" spans="2:9" ht="15">
      <c r="B12" t="s">
        <v>36</v>
      </c>
      <c r="C12">
        <v>1.3E-05</v>
      </c>
      <c r="D12">
        <v>54.59902</v>
      </c>
      <c r="E12">
        <v>19.20972</v>
      </c>
      <c r="F12">
        <v>23.87359</v>
      </c>
      <c r="G12">
        <v>1.119673</v>
      </c>
      <c r="H12">
        <v>98.81958</v>
      </c>
      <c r="I12" s="17" t="s">
        <v>44</v>
      </c>
    </row>
    <row r="13" spans="2:9" ht="15">
      <c r="B13" t="s">
        <v>36</v>
      </c>
      <c r="C13">
        <v>0.018</v>
      </c>
      <c r="D13">
        <v>55.52959</v>
      </c>
      <c r="E13">
        <v>19.30112</v>
      </c>
      <c r="F13">
        <v>24.31425</v>
      </c>
      <c r="G13">
        <v>0.74416</v>
      </c>
      <c r="H13">
        <v>99.90715</v>
      </c>
      <c r="I13" s="17" t="s">
        <v>45</v>
      </c>
    </row>
    <row r="14" spans="2:9" ht="15">
      <c r="B14" t="s">
        <v>36</v>
      </c>
      <c r="C14">
        <v>1.3E-05</v>
      </c>
      <c r="D14">
        <v>55.74395</v>
      </c>
      <c r="E14">
        <v>19.50956</v>
      </c>
      <c r="F14">
        <v>24.31039</v>
      </c>
      <c r="G14">
        <v>0.453894</v>
      </c>
      <c r="H14">
        <v>100.0233</v>
      </c>
      <c r="I14" s="17" t="s">
        <v>46</v>
      </c>
    </row>
    <row r="15" spans="2:9" ht="15.75" thickBot="1">
      <c r="B15" t="s">
        <v>36</v>
      </c>
      <c r="C15" s="1">
        <v>0.00261</v>
      </c>
      <c r="D15" s="1">
        <v>55.1618</v>
      </c>
      <c r="E15" s="1">
        <v>19.44405</v>
      </c>
      <c r="F15" s="1">
        <v>23.51271</v>
      </c>
      <c r="G15" s="1">
        <v>1.333346</v>
      </c>
      <c r="H15" s="1">
        <v>99.45455</v>
      </c>
      <c r="I15" s="17" t="s">
        <v>47</v>
      </c>
    </row>
    <row r="16" spans="2:8" ht="15">
      <c r="B16" t="s">
        <v>9</v>
      </c>
      <c r="C16">
        <f aca="true" t="shared" si="0" ref="C16:H16">AVERAGE(C6:C15)</f>
        <v>0.008265100000000001</v>
      </c>
      <c r="D16">
        <f t="shared" si="0"/>
        <v>55.349235</v>
      </c>
      <c r="E16">
        <f t="shared" si="0"/>
        <v>19.326295</v>
      </c>
      <c r="F16">
        <f t="shared" si="0"/>
        <v>23.635822</v>
      </c>
      <c r="G16">
        <f t="shared" si="0"/>
        <v>1.3337828000000003</v>
      </c>
      <c r="H16">
        <f t="shared" si="0"/>
        <v>99.66121480000001</v>
      </c>
    </row>
    <row r="17" spans="2:8" ht="15">
      <c r="B17" t="s">
        <v>10</v>
      </c>
      <c r="C17">
        <f aca="true" t="shared" si="1" ref="C17:H17">STDEV(C6:C15)</f>
        <v>0.008090775178491171</v>
      </c>
      <c r="D17">
        <f t="shared" si="1"/>
        <v>0.4292245629626942</v>
      </c>
      <c r="E17">
        <f t="shared" si="1"/>
        <v>0.1568634317029394</v>
      </c>
      <c r="F17">
        <f t="shared" si="1"/>
        <v>0.4617034655803385</v>
      </c>
      <c r="G17">
        <f t="shared" si="1"/>
        <v>0.5202883022420881</v>
      </c>
      <c r="H17">
        <f t="shared" si="1"/>
        <v>0.4805184006663077</v>
      </c>
    </row>
    <row r="19" spans="2:8" ht="15.75" thickBot="1">
      <c r="B19" s="2" t="s">
        <v>0</v>
      </c>
      <c r="C19" s="2" t="s">
        <v>11</v>
      </c>
      <c r="D19" s="2" t="s">
        <v>12</v>
      </c>
      <c r="E19" s="2" t="s">
        <v>13</v>
      </c>
      <c r="F19" s="2" t="s">
        <v>14</v>
      </c>
      <c r="G19" s="2" t="s">
        <v>15</v>
      </c>
      <c r="H19" s="2" t="s">
        <v>16</v>
      </c>
    </row>
    <row r="20" spans="2:8" ht="15.75">
      <c r="B20" s="3" t="s">
        <v>17</v>
      </c>
      <c r="C20" s="4">
        <v>55.35</v>
      </c>
      <c r="D20" s="4">
        <v>60.08</v>
      </c>
      <c r="E20" s="3">
        <f>C20/D20</f>
        <v>0.9212716378162451</v>
      </c>
      <c r="F20" s="3">
        <f>2*E20</f>
        <v>1.8425432756324902</v>
      </c>
      <c r="G20" s="3">
        <f>F20*E32</f>
        <v>7.933296865408659</v>
      </c>
      <c r="H20" s="4">
        <f>G20/2</f>
        <v>3.9666484327043294</v>
      </c>
    </row>
    <row r="21" spans="2:8" ht="15">
      <c r="B21" s="7" t="s">
        <v>4</v>
      </c>
      <c r="C21" s="6">
        <v>19.33</v>
      </c>
      <c r="D21" s="8">
        <v>79.5394</v>
      </c>
      <c r="E21" s="5">
        <f>C21/D21</f>
        <v>0.2430242119000143</v>
      </c>
      <c r="F21" s="5">
        <f>E21*1</f>
        <v>0.2430242119000143</v>
      </c>
      <c r="G21" s="3">
        <f>F21*E32</f>
        <v>1.0463706573312228</v>
      </c>
      <c r="H21" s="6">
        <f>G21</f>
        <v>1.0463706573312228</v>
      </c>
    </row>
    <row r="22" spans="2:8" ht="15">
      <c r="B22" s="5" t="s">
        <v>6</v>
      </c>
      <c r="C22" s="6">
        <v>1.33</v>
      </c>
      <c r="D22" s="8">
        <v>153.33</v>
      </c>
      <c r="E22" s="5">
        <f>C22/D22</f>
        <v>0.008674101610904584</v>
      </c>
      <c r="F22" s="5">
        <f>E22*1</f>
        <v>0.008674101610904584</v>
      </c>
      <c r="G22" s="3">
        <f>F22*E32</f>
        <v>0.037347412150416745</v>
      </c>
      <c r="H22" s="6">
        <f>G22</f>
        <v>0.037347412150416745</v>
      </c>
    </row>
    <row r="23" spans="2:8" ht="15">
      <c r="B23" s="7" t="s">
        <v>5</v>
      </c>
      <c r="C23" s="6">
        <v>23.64</v>
      </c>
      <c r="D23" s="8">
        <v>103.62</v>
      </c>
      <c r="E23" s="5">
        <f>C23/D23</f>
        <v>0.22814128546612622</v>
      </c>
      <c r="F23" s="5">
        <f>E23*1</f>
        <v>0.22814128546612622</v>
      </c>
      <c r="G23" s="3">
        <f>F23*E32</f>
        <v>0.9822903856830348</v>
      </c>
      <c r="H23" s="6">
        <f>G23</f>
        <v>0.9822903856830348</v>
      </c>
    </row>
    <row r="24" spans="2:8" ht="15.75">
      <c r="B24" s="5" t="s">
        <v>18</v>
      </c>
      <c r="C24" s="6">
        <v>0.01</v>
      </c>
      <c r="D24" s="8">
        <v>61.98</v>
      </c>
      <c r="E24" s="5">
        <f>C24/D24</f>
        <v>0.0001613423685059697</v>
      </c>
      <c r="F24" s="5">
        <f>E24*1</f>
        <v>0.0001613423685059697</v>
      </c>
      <c r="G24" s="3">
        <f>F24*E32</f>
        <v>0.0006946794266672734</v>
      </c>
      <c r="H24" s="6">
        <f>2*G24</f>
        <v>0.0013893588533345467</v>
      </c>
    </row>
    <row r="25" spans="2:6" ht="15">
      <c r="B25" s="9" t="s">
        <v>19</v>
      </c>
      <c r="C25" s="10">
        <f>SUM(C20:C24)</f>
        <v>99.66000000000001</v>
      </c>
      <c r="F25">
        <f>SUM(F20:F24)</f>
        <v>2.322544216978041</v>
      </c>
    </row>
    <row r="27" spans="5:8" ht="15">
      <c r="E27" s="11" t="s">
        <v>20</v>
      </c>
      <c r="F27" s="11"/>
      <c r="G27" s="12"/>
      <c r="H27" s="13">
        <v>10</v>
      </c>
    </row>
    <row r="31" spans="4:7" ht="15">
      <c r="D31" s="14" t="s">
        <v>21</v>
      </c>
      <c r="E31" s="14"/>
      <c r="F31" s="14"/>
      <c r="G31" s="14"/>
    </row>
    <row r="32" spans="4:7" ht="15">
      <c r="D32" s="15" t="s">
        <v>22</v>
      </c>
      <c r="E32" s="14">
        <f>H27/F25</f>
        <v>4.3056230864837595</v>
      </c>
      <c r="F32" s="14"/>
      <c r="G32" s="14"/>
    </row>
    <row r="33" spans="4:7" ht="15">
      <c r="D33" s="14"/>
      <c r="E33" s="14"/>
      <c r="F33" s="14"/>
      <c r="G33" s="14"/>
    </row>
    <row r="34" spans="4:7" ht="15">
      <c r="D34" s="14" t="s">
        <v>23</v>
      </c>
      <c r="E34" s="14"/>
      <c r="F34" s="14"/>
      <c r="G34" s="14"/>
    </row>
    <row r="36" spans="2:3" s="16" customFormat="1" ht="20.25">
      <c r="B36" s="16" t="s">
        <v>26</v>
      </c>
      <c r="C36" s="16" t="s">
        <v>27</v>
      </c>
    </row>
    <row r="38" spans="2:3" s="16" customFormat="1" ht="20.25">
      <c r="B38" s="16" t="s">
        <v>24</v>
      </c>
      <c r="C38" s="16" t="s">
        <v>25</v>
      </c>
    </row>
    <row r="40" ht="15">
      <c r="B40" t="s">
        <v>28</v>
      </c>
    </row>
    <row r="41" ht="15">
      <c r="B41" t="s">
        <v>29</v>
      </c>
    </row>
    <row r="42" ht="15">
      <c r="B42" t="s">
        <v>30</v>
      </c>
    </row>
    <row r="43" ht="15">
      <c r="B43" t="s">
        <v>31</v>
      </c>
    </row>
    <row r="44" ht="15">
      <c r="B44" t="s">
        <v>32</v>
      </c>
    </row>
    <row r="45" ht="15">
      <c r="B45" t="s">
        <v>33</v>
      </c>
    </row>
    <row r="47" ht="15">
      <c r="B47" t="s">
        <v>34</v>
      </c>
    </row>
    <row r="48" ht="15">
      <c r="B48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2012-03-26T14:35:11Z</cp:lastPrinted>
  <dcterms:created xsi:type="dcterms:W3CDTF">2012-03-21T18:58:46Z</dcterms:created>
  <dcterms:modified xsi:type="dcterms:W3CDTF">2012-03-26T14:56:04Z</dcterms:modified>
  <cp:category/>
  <cp:version/>
  <cp:contentType/>
  <cp:contentStatus/>
</cp:coreProperties>
</file>