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05" windowWidth="13365" windowHeight="1041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<sst xmlns="http://schemas.openxmlformats.org/spreadsheetml/2006/main" count="97" uniqueCount="69">
  <si>
    <t>aenigmatite6108aenigmatite6108aenigmatite6108aenigmatite6108aenigmatite6108aenigmatite6108aenigmatite6108aenigmatite6108</t>
  </si>
  <si>
    <t>#1</t>
  </si>
  <si>
    <t>#2</t>
  </si>
  <si>
    <t>#3</t>
  </si>
  <si>
    <t>#4</t>
  </si>
  <si>
    <t>#5</t>
  </si>
  <si>
    <t>#6</t>
  </si>
  <si>
    <t>#7</t>
  </si>
  <si>
    <t>#8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</si>
  <si>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</si>
  <si>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</si>
  <si>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</si>
  <si>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</si>
  <si>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</si>
  <si>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</si>
  <si>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</si>
  <si>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</si>
  <si>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</si>
  <si>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</si>
  <si>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</si>
  <si>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</si>
  <si>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</si>
  <si>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</si>
  <si>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</si>
  <si>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</si>
  <si>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Totals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</si>
  <si>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</si>
  <si>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</si>
  <si>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</si>
  <si>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</si>
  <si>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</si>
  <si>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</si>
  <si>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</si>
  <si>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</si>
  <si>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</si>
  <si>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</si>
  <si>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</si>
  <si>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</si>
  <si>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</si>
  <si>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</si>
  <si>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</si>
  <si>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</si>
  <si>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</si>
  <si>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</si>
  <si>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</si>
  <si>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</si>
  <si>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</si>
  <si>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</si>
  <si>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</si>
  <si>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LIF</t>
  </si>
  <si>
    <t>rhod-791</t>
  </si>
  <si>
    <t>PET</t>
  </si>
  <si>
    <t>kspar-OR1</t>
  </si>
  <si>
    <t>rutile1</t>
  </si>
  <si>
    <t>chrom-s</t>
  </si>
  <si>
    <t>fayalite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</si>
  <si>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TiSi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20</t>
    </r>
  </si>
  <si>
    <t>(+) charges</t>
  </si>
  <si>
    <t>Fe2*</t>
  </si>
  <si>
    <t>Fe3*</t>
  </si>
  <si>
    <t>* = Fe2and Fe3 calculated by charge balance (Fe2=0.95 Fe tot)</t>
  </si>
  <si>
    <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4.08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0.51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Cr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5.78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20</t>
    </r>
  </si>
  <si>
    <t>ideal</t>
  </si>
  <si>
    <t>measured</t>
  </si>
  <si>
    <t>in formula</t>
  </si>
  <si>
    <t>average</t>
  </si>
  <si>
    <t>stdev</t>
  </si>
  <si>
    <t>Cation numbers normalized to 20 O</t>
  </si>
  <si>
    <t>Calibration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</si>
</sst>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L30" sqref="L3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6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14" ht="12.75">
      <c r="A4" s="1" t="s">
        <v>18</v>
      </c>
      <c r="B4" s="2">
        <v>39.44</v>
      </c>
      <c r="C4" s="2">
        <v>39.07</v>
      </c>
      <c r="D4" s="2">
        <v>39.24</v>
      </c>
      <c r="E4" s="2">
        <v>39.28</v>
      </c>
      <c r="F4" s="2">
        <v>39.19</v>
      </c>
      <c r="G4" s="2">
        <v>39.2</v>
      </c>
      <c r="H4" s="2">
        <v>39.25</v>
      </c>
      <c r="I4" s="2">
        <v>40.6</v>
      </c>
      <c r="J4" s="2"/>
      <c r="K4" s="2">
        <f>AVERAGE(B4:I4)</f>
        <v>39.408750000000005</v>
      </c>
      <c r="L4" s="2">
        <f>STDEV(B4:I4)</f>
        <v>0.49229600561299963</v>
      </c>
      <c r="M4" s="2"/>
      <c r="N4" s="2"/>
    </row>
    <row r="5" spans="1:14" ht="12.75">
      <c r="A5" s="1" t="s">
        <v>24</v>
      </c>
      <c r="B5" s="2">
        <v>36.61</v>
      </c>
      <c r="C5" s="2">
        <v>35.99</v>
      </c>
      <c r="D5" s="2">
        <v>36.16</v>
      </c>
      <c r="E5" s="2">
        <v>35.99</v>
      </c>
      <c r="F5" s="2">
        <v>36.33</v>
      </c>
      <c r="G5" s="2">
        <v>36.37</v>
      </c>
      <c r="H5" s="2">
        <v>36.13</v>
      </c>
      <c r="I5" s="2">
        <v>35.49</v>
      </c>
      <c r="J5" s="2"/>
      <c r="K5" s="2">
        <f>AVERAGE(B5:I5)</f>
        <v>36.13375</v>
      </c>
      <c r="L5" s="2">
        <f>STDEV(B5:I5)</f>
        <v>0.33329255702989136</v>
      </c>
      <c r="M5" s="2"/>
      <c r="N5" s="2"/>
    </row>
    <row r="6" spans="1:14" ht="12.75">
      <c r="A6" s="1" t="s">
        <v>21</v>
      </c>
      <c r="B6" s="2">
        <v>9.53</v>
      </c>
      <c r="C6" s="2">
        <v>9.47</v>
      </c>
      <c r="D6" s="2">
        <v>9.47</v>
      </c>
      <c r="E6" s="2">
        <v>9.35</v>
      </c>
      <c r="F6" s="2">
        <v>9.57</v>
      </c>
      <c r="G6" s="2">
        <v>9.48</v>
      </c>
      <c r="H6" s="2">
        <v>9.63</v>
      </c>
      <c r="I6" s="2">
        <v>9.3</v>
      </c>
      <c r="J6" s="2"/>
      <c r="K6" s="2">
        <f>AVERAGE(B6:I6)</f>
        <v>9.475</v>
      </c>
      <c r="L6" s="2">
        <f>STDEV(B6:I6)</f>
        <v>0.10849621454892239</v>
      </c>
      <c r="M6" s="2"/>
      <c r="N6" s="2"/>
    </row>
    <row r="7" spans="1:14" ht="12.75">
      <c r="A7" s="1" t="s">
        <v>15</v>
      </c>
      <c r="B7" s="2">
        <v>7.27</v>
      </c>
      <c r="C7" s="2">
        <v>7.23</v>
      </c>
      <c r="D7" s="2">
        <v>7.36</v>
      </c>
      <c r="E7" s="2">
        <v>7.45</v>
      </c>
      <c r="F7" s="2">
        <v>7.21</v>
      </c>
      <c r="G7" s="2">
        <v>7.38</v>
      </c>
      <c r="H7" s="2">
        <v>7.29</v>
      </c>
      <c r="I7" s="2">
        <v>7.41</v>
      </c>
      <c r="J7" s="2"/>
      <c r="K7" s="2">
        <f>AVERAGE(B7:I7)</f>
        <v>7.324999999999999</v>
      </c>
      <c r="L7" s="2">
        <f>STDEV(B7:I7)</f>
        <v>0.08750510189213788</v>
      </c>
      <c r="M7" s="2"/>
      <c r="N7" s="2"/>
    </row>
    <row r="8" spans="1:14" ht="12.75">
      <c r="A8" s="1" t="s">
        <v>23</v>
      </c>
      <c r="B8" s="2">
        <v>4.3</v>
      </c>
      <c r="C8" s="2">
        <v>4.24</v>
      </c>
      <c r="D8" s="2">
        <v>4.25</v>
      </c>
      <c r="E8" s="2">
        <v>4.24</v>
      </c>
      <c r="F8" s="2">
        <v>4.17</v>
      </c>
      <c r="G8" s="2">
        <v>4.28</v>
      </c>
      <c r="H8" s="2">
        <v>4.36</v>
      </c>
      <c r="I8" s="2">
        <v>4.29</v>
      </c>
      <c r="J8" s="2"/>
      <c r="K8" s="2">
        <f>AVERAGE(B8:I8)</f>
        <v>4.26625</v>
      </c>
      <c r="L8" s="2">
        <f>STDEV(B8:I8)</f>
        <v>0.05553313039462019</v>
      </c>
      <c r="M8" s="2"/>
      <c r="N8" s="2"/>
    </row>
    <row r="9" spans="1:14" ht="12.75">
      <c r="A9" s="1" t="s">
        <v>17</v>
      </c>
      <c r="B9" s="2">
        <v>1.45</v>
      </c>
      <c r="C9" s="2">
        <v>1.41</v>
      </c>
      <c r="D9" s="2">
        <v>1.46</v>
      </c>
      <c r="E9" s="2">
        <v>1.36</v>
      </c>
      <c r="F9" s="2">
        <v>1.32</v>
      </c>
      <c r="G9" s="2">
        <v>1.48</v>
      </c>
      <c r="H9" s="2">
        <v>1.45</v>
      </c>
      <c r="I9" s="2">
        <v>0.54</v>
      </c>
      <c r="J9" s="2"/>
      <c r="K9" s="2">
        <f>AVERAGE(B9:I9)</f>
        <v>1.3087499999999999</v>
      </c>
      <c r="L9" s="2">
        <f>STDEV(B9:I9)</f>
        <v>0.3153427840122108</v>
      </c>
      <c r="M9" s="2"/>
      <c r="N9" s="2"/>
    </row>
    <row r="10" spans="1:14" ht="12.75">
      <c r="A10" s="1" t="s">
        <v>16</v>
      </c>
      <c r="B10" s="2">
        <v>0.76</v>
      </c>
      <c r="C10" s="2">
        <v>0.74</v>
      </c>
      <c r="D10" s="2">
        <v>0.76</v>
      </c>
      <c r="E10" s="2">
        <v>0.75</v>
      </c>
      <c r="F10" s="2">
        <v>0.77</v>
      </c>
      <c r="G10" s="2">
        <v>0.71</v>
      </c>
      <c r="H10" s="2">
        <v>0.74</v>
      </c>
      <c r="I10" s="2">
        <v>0.77</v>
      </c>
      <c r="J10" s="2"/>
      <c r="K10" s="2">
        <f>AVERAGE(B10:I10)</f>
        <v>0.75</v>
      </c>
      <c r="L10" s="2">
        <f>STDEV(B10:I10)</f>
        <v>0.02000000000000207</v>
      </c>
      <c r="M10" s="2"/>
      <c r="N10" s="2"/>
    </row>
    <row r="11" spans="1:14" ht="12.75">
      <c r="A11" s="1" t="s">
        <v>20</v>
      </c>
      <c r="B11" s="2">
        <v>0.19</v>
      </c>
      <c r="C11" s="2">
        <v>0.16</v>
      </c>
      <c r="D11" s="2">
        <v>0.19</v>
      </c>
      <c r="E11" s="2">
        <v>0.18</v>
      </c>
      <c r="F11" s="2">
        <v>0.19</v>
      </c>
      <c r="G11" s="2">
        <v>0.2</v>
      </c>
      <c r="H11" s="2">
        <v>0.19</v>
      </c>
      <c r="I11" s="2">
        <v>0.06</v>
      </c>
      <c r="J11" s="2"/>
      <c r="K11" s="2">
        <f>AVERAGE(B11:I11)</f>
        <v>0.16999999999999998</v>
      </c>
      <c r="L11" s="2">
        <f>STDEV(B11:I11)</f>
        <v>0.04598136268408881</v>
      </c>
      <c r="M11" s="2"/>
      <c r="N11" s="2"/>
    </row>
    <row r="12" spans="1:14" ht="12.75">
      <c r="A12" s="1" t="s">
        <v>22</v>
      </c>
      <c r="B12" s="2">
        <v>0.08</v>
      </c>
      <c r="C12" s="2">
        <v>0.08</v>
      </c>
      <c r="D12" s="2">
        <v>0.11</v>
      </c>
      <c r="E12" s="2">
        <v>0.1</v>
      </c>
      <c r="F12" s="2">
        <v>0.13</v>
      </c>
      <c r="G12" s="2">
        <v>0.08</v>
      </c>
      <c r="H12" s="2">
        <v>0.05</v>
      </c>
      <c r="I12" s="2">
        <v>0.03</v>
      </c>
      <c r="J12" s="2"/>
      <c r="K12" s="2">
        <f>AVERAGE(B12:I12)</f>
        <v>0.0825</v>
      </c>
      <c r="L12" s="2">
        <f>STDEV(B12:I12)</f>
        <v>0.031959796173138696</v>
      </c>
      <c r="M12" s="2"/>
      <c r="N12" s="2"/>
    </row>
    <row r="13" spans="1:14" ht="12.75">
      <c r="A13" s="1" t="s">
        <v>19</v>
      </c>
      <c r="B13" s="2">
        <v>0.02</v>
      </c>
      <c r="C13" s="2">
        <v>0</v>
      </c>
      <c r="D13" s="2">
        <v>0.01</v>
      </c>
      <c r="E13" s="2">
        <v>0</v>
      </c>
      <c r="F13" s="2">
        <v>0.01</v>
      </c>
      <c r="G13" s="2">
        <v>0.01</v>
      </c>
      <c r="H13" s="2">
        <v>0.01</v>
      </c>
      <c r="I13" s="2">
        <v>0</v>
      </c>
      <c r="J13" s="2"/>
      <c r="K13" s="2">
        <f>AVERAGE(B13:I13)</f>
        <v>0.007500000000000001</v>
      </c>
      <c r="L13" s="2">
        <f>STDEV(B13:I13)</f>
        <v>0.007071067811865476</v>
      </c>
      <c r="M13" s="2"/>
      <c r="N13" s="2"/>
    </row>
    <row r="14" spans="1:14" ht="12.75">
      <c r="A14" s="1" t="s">
        <v>25</v>
      </c>
      <c r="B14" s="2">
        <v>99.64</v>
      </c>
      <c r="C14" s="2">
        <v>98.37</v>
      </c>
      <c r="D14" s="2">
        <v>99.01</v>
      </c>
      <c r="E14" s="2">
        <v>98.7</v>
      </c>
      <c r="F14" s="2">
        <v>98.89</v>
      </c>
      <c r="G14" s="2">
        <v>99.18</v>
      </c>
      <c r="H14" s="2">
        <v>99.1</v>
      </c>
      <c r="I14" s="2">
        <v>98.51</v>
      </c>
      <c r="J14" s="2"/>
      <c r="K14" s="2">
        <f>AVERAGE(B14:I14)</f>
        <v>98.925</v>
      </c>
      <c r="L14" s="2">
        <f>STDEV(B14:I14)</f>
        <v>0.4046515255690322</v>
      </c>
      <c r="M14" s="2"/>
      <c r="N14" s="2"/>
    </row>
    <row r="15" spans="2:1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 ht="12.75">
      <c r="A16" s="1" t="s">
        <v>67</v>
      </c>
      <c r="B16" s="2"/>
      <c r="C16" s="2"/>
      <c r="D16" s="2"/>
      <c r="E16" s="2"/>
      <c r="F16" s="2"/>
      <c r="G16" s="2"/>
      <c r="H16" s="2"/>
      <c r="I16" s="2"/>
      <c r="J16" s="2"/>
      <c r="K16" s="2" t="s">
        <v>65</v>
      </c>
      <c r="L16" s="2" t="s">
        <v>66</v>
      </c>
      <c r="M16" s="2" t="s">
        <v>64</v>
      </c>
      <c r="N16" s="2"/>
      <c r="O16" s="1" t="s">
        <v>57</v>
      </c>
    </row>
    <row r="17" spans="1:15" ht="12.75">
      <c r="A17" s="1" t="s">
        <v>29</v>
      </c>
      <c r="B17" s="2">
        <v>5.695</v>
      </c>
      <c r="C17" s="2">
        <v>5.707</v>
      </c>
      <c r="D17" s="2">
        <v>5.697</v>
      </c>
      <c r="E17" s="2">
        <v>5.72</v>
      </c>
      <c r="F17" s="2">
        <v>5.7</v>
      </c>
      <c r="G17" s="2">
        <v>5.688</v>
      </c>
      <c r="H17" s="2">
        <v>5.693</v>
      </c>
      <c r="I17" s="2">
        <v>5.887</v>
      </c>
      <c r="J17" s="2"/>
      <c r="K17" s="2">
        <f>AVERAGE(B17:I17)</f>
        <v>5.723375</v>
      </c>
      <c r="L17" s="2">
        <f>STDEV(B17:I17)</f>
        <v>0.06684082905360292</v>
      </c>
      <c r="M17" s="4">
        <v>5.78</v>
      </c>
      <c r="N17" s="2">
        <v>4</v>
      </c>
      <c r="O17" s="2">
        <f>M17*N17</f>
        <v>23.12</v>
      </c>
    </row>
    <row r="18" spans="1:15" ht="12.75">
      <c r="A18" s="1" t="s">
        <v>28</v>
      </c>
      <c r="B18" s="2">
        <v>0.246</v>
      </c>
      <c r="C18" s="2">
        <v>0.242</v>
      </c>
      <c r="D18" s="2">
        <v>0.251</v>
      </c>
      <c r="E18" s="2">
        <v>0.233</v>
      </c>
      <c r="F18" s="2">
        <v>0.226</v>
      </c>
      <c r="G18" s="2">
        <v>0.252</v>
      </c>
      <c r="H18" s="2">
        <v>0.248</v>
      </c>
      <c r="I18" s="2">
        <v>0.093</v>
      </c>
      <c r="J18" s="2"/>
      <c r="K18" s="2">
        <f aca="true" t="shared" si="0" ref="K18:K28">AVERAGE(B18:I18)</f>
        <v>0.223875</v>
      </c>
      <c r="L18" s="2">
        <f aca="true" t="shared" si="1" ref="L18:L28">STDEV(B18:I18)</f>
        <v>0.0536428333650319</v>
      </c>
      <c r="M18" s="4">
        <v>0.22</v>
      </c>
      <c r="N18" s="2">
        <v>3</v>
      </c>
      <c r="O18" s="2">
        <f aca="true" t="shared" si="2" ref="O18:O26">M18*N18</f>
        <v>0.66</v>
      </c>
    </row>
    <row r="19" spans="1:15" ht="12.75">
      <c r="A19" s="1" t="s">
        <v>32</v>
      </c>
      <c r="B19" s="2">
        <v>1.035</v>
      </c>
      <c r="C19" s="2">
        <v>1.04</v>
      </c>
      <c r="D19" s="2">
        <v>1.034</v>
      </c>
      <c r="E19" s="2">
        <v>1.024</v>
      </c>
      <c r="F19" s="2">
        <v>1.047</v>
      </c>
      <c r="G19" s="2">
        <v>1.035</v>
      </c>
      <c r="H19" s="2">
        <v>1.05</v>
      </c>
      <c r="I19" s="2">
        <v>1.015</v>
      </c>
      <c r="J19" s="2"/>
      <c r="K19" s="2">
        <f t="shared" si="0"/>
        <v>1.035</v>
      </c>
      <c r="L19" s="2">
        <f t="shared" si="1"/>
        <v>0.011439280696679162</v>
      </c>
      <c r="M19" s="4">
        <v>1</v>
      </c>
      <c r="N19" s="2">
        <v>4</v>
      </c>
      <c r="O19" s="2">
        <f t="shared" si="2"/>
        <v>4</v>
      </c>
    </row>
    <row r="20" spans="1:15" ht="12.75">
      <c r="A20" s="1" t="s">
        <v>58</v>
      </c>
      <c r="B20" s="2">
        <v>4.19995</v>
      </c>
      <c r="C20" s="2">
        <v>4.1762</v>
      </c>
      <c r="D20" s="2">
        <v>4.1705</v>
      </c>
      <c r="E20" s="2">
        <v>4.1629</v>
      </c>
      <c r="F20" s="2">
        <v>4.1971</v>
      </c>
      <c r="G20" s="2">
        <v>4.1933</v>
      </c>
      <c r="H20" s="2">
        <v>4.1629</v>
      </c>
      <c r="I20" s="2">
        <v>4.0888</v>
      </c>
      <c r="J20" s="2"/>
      <c r="K20" s="2">
        <f t="shared" si="0"/>
        <v>4.16895625</v>
      </c>
      <c r="L20" s="2">
        <f t="shared" si="1"/>
        <v>0.03565416663186833</v>
      </c>
      <c r="M20" s="4">
        <f>4.29-M21</f>
        <v>4.08</v>
      </c>
      <c r="N20" s="2">
        <v>2</v>
      </c>
      <c r="O20" s="2">
        <f t="shared" si="2"/>
        <v>8.16</v>
      </c>
    </row>
    <row r="21" spans="1:15" ht="12.75">
      <c r="A21" s="1" t="s">
        <v>59</v>
      </c>
      <c r="B21" s="2">
        <v>0.22104999999999997</v>
      </c>
      <c r="C21" s="2">
        <v>0.21980000000000022</v>
      </c>
      <c r="D21" s="2">
        <v>0.21950000000000003</v>
      </c>
      <c r="E21" s="2">
        <v>0.21910000000000007</v>
      </c>
      <c r="F21" s="2">
        <v>0.22090000000000032</v>
      </c>
      <c r="G21" s="2">
        <v>0.2206999999999999</v>
      </c>
      <c r="H21" s="2">
        <v>0.21910000000000007</v>
      </c>
      <c r="I21" s="2">
        <v>0.21520000000000028</v>
      </c>
      <c r="J21" s="2"/>
      <c r="K21" s="2">
        <f t="shared" si="0"/>
        <v>0.2194187500000001</v>
      </c>
      <c r="L21" s="2">
        <f t="shared" si="1"/>
        <v>0.001876535085888316</v>
      </c>
      <c r="M21" s="4">
        <v>0.21</v>
      </c>
      <c r="N21" s="2">
        <v>3</v>
      </c>
      <c r="O21" s="2">
        <f t="shared" si="2"/>
        <v>0.63</v>
      </c>
    </row>
    <row r="22" spans="1:15" ht="12.75">
      <c r="A22" s="1" t="s">
        <v>34</v>
      </c>
      <c r="B22" s="2">
        <v>0.525</v>
      </c>
      <c r="C22" s="2">
        <v>0.524</v>
      </c>
      <c r="D22" s="2">
        <v>0.523</v>
      </c>
      <c r="E22" s="2">
        <v>0.523</v>
      </c>
      <c r="F22" s="2">
        <v>0.514</v>
      </c>
      <c r="G22" s="2">
        <v>0.526</v>
      </c>
      <c r="H22" s="2">
        <v>0.535</v>
      </c>
      <c r="I22" s="2">
        <v>0.527</v>
      </c>
      <c r="J22" s="2"/>
      <c r="K22" s="2">
        <f t="shared" si="0"/>
        <v>0.524625</v>
      </c>
      <c r="L22" s="2">
        <f t="shared" si="1"/>
        <v>0.005780200194261206</v>
      </c>
      <c r="M22" s="4">
        <v>0.51</v>
      </c>
      <c r="N22" s="2">
        <v>2</v>
      </c>
      <c r="O22" s="2">
        <f t="shared" si="2"/>
        <v>1.02</v>
      </c>
    </row>
    <row r="23" spans="1:15" ht="12.75">
      <c r="A23" s="1" t="s">
        <v>27</v>
      </c>
      <c r="B23" s="2">
        <v>0.163</v>
      </c>
      <c r="C23" s="2">
        <v>0.161</v>
      </c>
      <c r="D23" s="2">
        <v>0.164</v>
      </c>
      <c r="E23" s="2">
        <v>0.163</v>
      </c>
      <c r="F23" s="2">
        <v>0.167</v>
      </c>
      <c r="G23" s="2">
        <v>0.154</v>
      </c>
      <c r="H23" s="2">
        <v>0.161</v>
      </c>
      <c r="I23" s="2">
        <v>0.167</v>
      </c>
      <c r="J23" s="2"/>
      <c r="K23" s="2">
        <f t="shared" si="0"/>
        <v>0.1625</v>
      </c>
      <c r="L23" s="2">
        <f t="shared" si="1"/>
        <v>0.00414039335605428</v>
      </c>
      <c r="M23" s="4">
        <v>0.16</v>
      </c>
      <c r="N23" s="2">
        <v>2</v>
      </c>
      <c r="O23" s="2">
        <f t="shared" si="2"/>
        <v>0.32</v>
      </c>
    </row>
    <row r="24" spans="1:15" ht="12.75">
      <c r="A24" s="1" t="s">
        <v>31</v>
      </c>
      <c r="B24" s="2">
        <v>0.029</v>
      </c>
      <c r="C24" s="2">
        <v>0.025</v>
      </c>
      <c r="D24" s="2">
        <v>0.03</v>
      </c>
      <c r="E24" s="2">
        <v>0.028</v>
      </c>
      <c r="F24" s="2">
        <v>0.029</v>
      </c>
      <c r="G24" s="2">
        <v>0.031</v>
      </c>
      <c r="H24" s="2">
        <v>0.029</v>
      </c>
      <c r="I24" s="2">
        <v>0.01</v>
      </c>
      <c r="J24" s="2"/>
      <c r="K24" s="2">
        <f t="shared" si="0"/>
        <v>0.026375000000000003</v>
      </c>
      <c r="L24" s="2">
        <f t="shared" si="1"/>
        <v>0.006843923269169919</v>
      </c>
      <c r="M24" s="4">
        <v>0.03</v>
      </c>
      <c r="N24" s="2">
        <v>2</v>
      </c>
      <c r="O24" s="2">
        <f t="shared" si="2"/>
        <v>0.06</v>
      </c>
    </row>
    <row r="25" spans="1:15" ht="12.75">
      <c r="A25" s="1" t="s">
        <v>33</v>
      </c>
      <c r="B25" s="2">
        <v>0.009</v>
      </c>
      <c r="C25" s="2">
        <v>0.009</v>
      </c>
      <c r="D25" s="2">
        <v>0.013</v>
      </c>
      <c r="E25" s="2">
        <v>0.011</v>
      </c>
      <c r="F25" s="2">
        <v>0.015</v>
      </c>
      <c r="G25" s="2">
        <v>0.009</v>
      </c>
      <c r="H25" s="2">
        <v>0.006</v>
      </c>
      <c r="I25" s="2">
        <v>0.003</v>
      </c>
      <c r="J25" s="2"/>
      <c r="K25" s="2">
        <f t="shared" si="0"/>
        <v>0.009375</v>
      </c>
      <c r="L25" s="2">
        <f t="shared" si="1"/>
        <v>0.0037772817134623586</v>
      </c>
      <c r="M25" s="4">
        <v>0.01</v>
      </c>
      <c r="N25" s="2">
        <v>3</v>
      </c>
      <c r="O25" s="2">
        <f t="shared" si="2"/>
        <v>0.03</v>
      </c>
    </row>
    <row r="26" spans="1:15" ht="12.75">
      <c r="A26" s="1" t="s">
        <v>26</v>
      </c>
      <c r="B26" s="2">
        <v>2.037</v>
      </c>
      <c r="C26" s="2">
        <v>2.048</v>
      </c>
      <c r="D26" s="2">
        <v>2.071</v>
      </c>
      <c r="E26" s="2">
        <v>2.103</v>
      </c>
      <c r="F26" s="2">
        <v>2.033</v>
      </c>
      <c r="G26" s="2">
        <v>2.076</v>
      </c>
      <c r="H26" s="2">
        <v>2.05</v>
      </c>
      <c r="I26" s="2">
        <v>2.084</v>
      </c>
      <c r="J26" s="2"/>
      <c r="K26" s="2">
        <f t="shared" si="0"/>
        <v>2.06275</v>
      </c>
      <c r="L26" s="2">
        <f t="shared" si="1"/>
        <v>0.024621419246572056</v>
      </c>
      <c r="M26" s="4">
        <v>2</v>
      </c>
      <c r="N26" s="2">
        <v>1</v>
      </c>
      <c r="O26" s="2">
        <f t="shared" si="2"/>
        <v>2</v>
      </c>
    </row>
    <row r="27" spans="1:15" ht="12.75">
      <c r="A27" s="1" t="s">
        <v>30</v>
      </c>
      <c r="B27" s="2">
        <v>0.003</v>
      </c>
      <c r="C27" s="2">
        <v>0</v>
      </c>
      <c r="D27" s="2">
        <v>0.003</v>
      </c>
      <c r="E27" s="2">
        <v>0</v>
      </c>
      <c r="F27" s="2">
        <v>0.003</v>
      </c>
      <c r="G27" s="2">
        <v>0.001</v>
      </c>
      <c r="H27" s="2">
        <v>0.002</v>
      </c>
      <c r="I27" s="2">
        <v>0</v>
      </c>
      <c r="J27" s="2"/>
      <c r="K27" s="2">
        <f t="shared" si="0"/>
        <v>0.0015000000000000002</v>
      </c>
      <c r="L27" s="2">
        <f t="shared" si="1"/>
        <v>0.0014142135623730946</v>
      </c>
      <c r="M27" s="2"/>
      <c r="N27" s="2"/>
      <c r="O27" s="2"/>
    </row>
    <row r="28" spans="1:15" ht="12.75">
      <c r="A28" s="1" t="s">
        <v>25</v>
      </c>
      <c r="B28" s="2">
        <v>14.163</v>
      </c>
      <c r="C28" s="2">
        <v>14.152</v>
      </c>
      <c r="D28" s="2">
        <v>14.175</v>
      </c>
      <c r="E28" s="2">
        <v>14.187</v>
      </c>
      <c r="F28" s="2">
        <v>14.151</v>
      </c>
      <c r="G28" s="2">
        <v>14.186</v>
      </c>
      <c r="H28" s="2">
        <v>14.156</v>
      </c>
      <c r="I28" s="2">
        <v>14.091</v>
      </c>
      <c r="J28" s="2"/>
      <c r="K28" s="2">
        <f t="shared" si="0"/>
        <v>14.157624999999998</v>
      </c>
      <c r="L28" s="2">
        <f t="shared" si="1"/>
        <v>0.03050965889344223</v>
      </c>
      <c r="M28" s="2"/>
      <c r="N28" s="2"/>
      <c r="O28" s="5">
        <f>SUM(O17:O26)</f>
        <v>40.00000000000001</v>
      </c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1" t="s">
        <v>60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2"/>
    </row>
    <row r="31" spans="2:13" ht="23.25">
      <c r="B31" s="2"/>
      <c r="C31" s="2"/>
      <c r="D31" s="2" t="s">
        <v>62</v>
      </c>
      <c r="E31" s="2"/>
      <c r="F31" s="2"/>
      <c r="G31" s="2"/>
      <c r="H31" s="3" t="s">
        <v>56</v>
      </c>
      <c r="I31" s="2"/>
      <c r="J31" s="2"/>
      <c r="K31" s="2"/>
      <c r="L31" s="2"/>
      <c r="M31" s="2"/>
    </row>
    <row r="32" spans="4:8" ht="23.25">
      <c r="D32" s="1" t="s">
        <v>63</v>
      </c>
      <c r="H32" s="3" t="s">
        <v>61</v>
      </c>
    </row>
    <row r="33" ht="18.75">
      <c r="H33" s="3"/>
    </row>
    <row r="34" spans="1:9" ht="13.5">
      <c r="A34" s="6" t="s">
        <v>68</v>
      </c>
      <c r="B34" s="6"/>
      <c r="C34" s="6"/>
      <c r="D34" s="6"/>
      <c r="E34" s="6"/>
      <c r="F34" s="6"/>
      <c r="G34" s="6"/>
      <c r="H34" s="6"/>
      <c r="I34"/>
    </row>
    <row r="35" spans="1:8" ht="12.75">
      <c r="A35" s="1" t="s">
        <v>36</v>
      </c>
      <c r="B35" s="1" t="s">
        <v>37</v>
      </c>
      <c r="C35" s="1" t="s">
        <v>38</v>
      </c>
      <c r="D35" s="1" t="s">
        <v>39</v>
      </c>
      <c r="E35" s="1" t="s">
        <v>40</v>
      </c>
      <c r="F35" s="1" t="s">
        <v>41</v>
      </c>
      <c r="G35" s="1" t="s">
        <v>42</v>
      </c>
      <c r="H35" s="1" t="s">
        <v>43</v>
      </c>
    </row>
    <row r="36" spans="1:8" ht="12.75">
      <c r="A36" s="1" t="s">
        <v>44</v>
      </c>
      <c r="B36" s="1" t="s">
        <v>26</v>
      </c>
      <c r="C36" s="1" t="s">
        <v>45</v>
      </c>
      <c r="D36" s="1">
        <v>20</v>
      </c>
      <c r="E36" s="1">
        <v>10</v>
      </c>
      <c r="F36" s="1">
        <v>600</v>
      </c>
      <c r="G36" s="1">
        <v>-600</v>
      </c>
      <c r="H36" s="1" t="s">
        <v>46</v>
      </c>
    </row>
    <row r="37" spans="1:8" ht="12.75">
      <c r="A37" s="1" t="s">
        <v>44</v>
      </c>
      <c r="B37" s="1" t="s">
        <v>28</v>
      </c>
      <c r="C37" s="1" t="s">
        <v>45</v>
      </c>
      <c r="D37" s="1">
        <v>20</v>
      </c>
      <c r="E37" s="1">
        <v>10</v>
      </c>
      <c r="F37" s="1">
        <v>600</v>
      </c>
      <c r="G37" s="1">
        <v>-600</v>
      </c>
      <c r="H37" s="1" t="s">
        <v>47</v>
      </c>
    </row>
    <row r="38" spans="1:8" ht="12.75">
      <c r="A38" s="1" t="s">
        <v>44</v>
      </c>
      <c r="B38" s="1" t="s">
        <v>29</v>
      </c>
      <c r="C38" s="1" t="s">
        <v>45</v>
      </c>
      <c r="D38" s="1">
        <v>20</v>
      </c>
      <c r="E38" s="1">
        <v>10</v>
      </c>
      <c r="F38" s="1">
        <v>600</v>
      </c>
      <c r="G38" s="1">
        <v>-601</v>
      </c>
      <c r="H38" s="1" t="s">
        <v>48</v>
      </c>
    </row>
    <row r="39" spans="1:8" ht="12.75">
      <c r="A39" s="1" t="s">
        <v>44</v>
      </c>
      <c r="B39" s="1" t="s">
        <v>27</v>
      </c>
      <c r="C39" s="1" t="s">
        <v>45</v>
      </c>
      <c r="D39" s="1">
        <v>20</v>
      </c>
      <c r="E39" s="1">
        <v>10</v>
      </c>
      <c r="F39" s="1">
        <v>600</v>
      </c>
      <c r="G39" s="1">
        <v>-600</v>
      </c>
      <c r="H39" s="1" t="s">
        <v>48</v>
      </c>
    </row>
    <row r="40" spans="1:8" ht="12.75">
      <c r="A40" s="1" t="s">
        <v>49</v>
      </c>
      <c r="B40" s="1" t="s">
        <v>34</v>
      </c>
      <c r="C40" s="1" t="s">
        <v>45</v>
      </c>
      <c r="D40" s="1">
        <v>20</v>
      </c>
      <c r="E40" s="1">
        <v>10</v>
      </c>
      <c r="F40" s="1">
        <v>500</v>
      </c>
      <c r="G40" s="1">
        <v>-500</v>
      </c>
      <c r="H40" s="1" t="s">
        <v>50</v>
      </c>
    </row>
    <row r="41" spans="1:8" ht="12.75">
      <c r="A41" s="1" t="s">
        <v>51</v>
      </c>
      <c r="B41" s="1" t="s">
        <v>30</v>
      </c>
      <c r="C41" s="1" t="s">
        <v>45</v>
      </c>
      <c r="D41" s="1">
        <v>20</v>
      </c>
      <c r="E41" s="1">
        <v>10</v>
      </c>
      <c r="F41" s="1">
        <v>600</v>
      </c>
      <c r="G41" s="1">
        <v>-600</v>
      </c>
      <c r="H41" s="1" t="s">
        <v>52</v>
      </c>
    </row>
    <row r="42" spans="1:8" ht="12.75">
      <c r="A42" s="1" t="s">
        <v>51</v>
      </c>
      <c r="B42" s="1" t="s">
        <v>31</v>
      </c>
      <c r="C42" s="1" t="s">
        <v>45</v>
      </c>
      <c r="D42" s="1">
        <v>20</v>
      </c>
      <c r="E42" s="1">
        <v>10</v>
      </c>
      <c r="F42" s="1">
        <v>600</v>
      </c>
      <c r="G42" s="1">
        <v>-601</v>
      </c>
      <c r="H42" s="1" t="s">
        <v>48</v>
      </c>
    </row>
    <row r="43" spans="1:8" ht="12.75">
      <c r="A43" s="1" t="s">
        <v>51</v>
      </c>
      <c r="B43" s="1" t="s">
        <v>32</v>
      </c>
      <c r="C43" s="1" t="s">
        <v>45</v>
      </c>
      <c r="D43" s="1">
        <v>20</v>
      </c>
      <c r="E43" s="1">
        <v>10</v>
      </c>
      <c r="F43" s="1">
        <v>600</v>
      </c>
      <c r="G43" s="1">
        <v>-600</v>
      </c>
      <c r="H43" s="1" t="s">
        <v>53</v>
      </c>
    </row>
    <row r="44" spans="1:8" ht="12.75">
      <c r="A44" s="1" t="s">
        <v>51</v>
      </c>
      <c r="B44" s="1" t="s">
        <v>33</v>
      </c>
      <c r="C44" s="1" t="s">
        <v>45</v>
      </c>
      <c r="D44" s="1">
        <v>20</v>
      </c>
      <c r="E44" s="1">
        <v>10</v>
      </c>
      <c r="F44" s="1">
        <v>600</v>
      </c>
      <c r="G44" s="1">
        <v>-600</v>
      </c>
      <c r="H44" s="1" t="s">
        <v>54</v>
      </c>
    </row>
    <row r="45" spans="1:8" ht="12.75">
      <c r="A45" s="1" t="s">
        <v>49</v>
      </c>
      <c r="B45" s="1" t="s">
        <v>35</v>
      </c>
      <c r="C45" s="1" t="s">
        <v>45</v>
      </c>
      <c r="D45" s="1">
        <v>20</v>
      </c>
      <c r="E45" s="1">
        <v>10</v>
      </c>
      <c r="F45" s="1">
        <v>500</v>
      </c>
      <c r="G45" s="1">
        <v>-500</v>
      </c>
      <c r="H45" s="1" t="s">
        <v>55</v>
      </c>
    </row>
  </sheetData>
  <mergeCells count="1">
    <mergeCell ref="A34:H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2007-12-13T01:03:27Z</dcterms:created>
  <dcterms:modified xsi:type="dcterms:W3CDTF">2007-12-13T01:03:27Z</dcterms:modified>
  <cp:category/>
  <cp:version/>
  <cp:contentType/>
  <cp:contentStatus/>
</cp:coreProperties>
</file>