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56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<sst xmlns="http://schemas.openxmlformats.org/spreadsheetml/2006/main" count="134" uniqueCount="95">
  <si>
    <t>afganite60422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</si>
  <si>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</si>
  <si>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</si>
  <si>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</si>
  <si>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</si>
  <si>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</si>
  <si>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</si>
  <si>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</si>
  <si>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</si>
  <si>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</si>
  <si>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</si>
  <si>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</si>
  <si>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</si>
  <si>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</si>
  <si>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</si>
  <si>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</si>
  <si>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</si>
  <si>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</si>
  <si>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</si>
  <si>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</si>
  <si>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</si>
  <si>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</si>
  <si>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Al2O3</t>
  </si>
  <si>
    <t>SiO2</t>
  </si>
  <si>
    <t>Cl</t>
  </si>
  <si>
    <t>CaO</t>
  </si>
  <si>
    <t>K2O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</si>
  <si>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</si>
  <si>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</si>
  <si>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</si>
  <si>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</si>
  <si>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</si>
  <si>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</si>
  <si>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</si>
  <si>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</si>
  <si>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</si>
  <si>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Al</t>
  </si>
  <si>
    <t>Si</t>
  </si>
  <si>
    <t>S</t>
  </si>
  <si>
    <t>Ca</t>
  </si>
  <si>
    <t>K</t>
  </si>
  <si>
    <t>Na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</si>
  <si>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</si>
  <si>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</si>
  <si>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</si>
  <si>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</si>
  <si>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</si>
  <si>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</si>
  <si>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</si>
  <si>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</si>
  <si>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</si>
  <si>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</si>
  <si>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</si>
  <si>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</si>
  <si>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</si>
  <si>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barite2</t>
  </si>
  <si>
    <t>scap-s</t>
  </si>
  <si>
    <t>kspar-OR1</t>
  </si>
  <si>
    <t>Si Al Na K Ca S Cl</t>
  </si>
  <si>
    <r>
      <t>(Na,Ca)</t>
    </r>
    <r>
      <rPr>
        <vertAlign val="subscript"/>
        <sz val="14"/>
        <rFont val="Times New Roman"/>
        <family val="1"/>
      </rPr>
      <t>32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48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5.3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</si>
  <si>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Na2O</t>
  </si>
  <si>
    <t>SO3</t>
  </si>
  <si>
    <r>
      <t>[(Na</t>
    </r>
    <r>
      <rPr>
        <vertAlign val="subscript"/>
        <sz val="14"/>
        <rFont val="Times New Roman"/>
        <family val="1"/>
      </rPr>
      <t>19.94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2.06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10.00</t>
    </r>
    <r>
      <rPr>
        <sz val="14"/>
        <rFont val="Times New Roman"/>
        <family val="1"/>
      </rPr>
      <t>][Si</t>
    </r>
    <r>
      <rPr>
        <vertAlign val="subscript"/>
        <sz val="14"/>
        <rFont val="Times New Roman"/>
        <family val="1"/>
      </rPr>
      <t>24.00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](S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6.00</t>
    </r>
  </si>
  <si>
    <r>
      <t>[(Na,K)</t>
    </r>
    <r>
      <rPr>
        <b/>
        <vertAlign val="subscript"/>
        <sz val="14"/>
        <rFont val="Times New Roman"/>
        <family val="1"/>
      </rPr>
      <t>22</t>
    </r>
    <r>
      <rPr>
        <b/>
        <sz val="14"/>
        <rFont val="Times New Roman"/>
        <family val="1"/>
      </rPr>
      <t>Ca</t>
    </r>
    <r>
      <rPr>
        <b/>
        <vertAlign val="subscript"/>
        <sz val="14"/>
        <rFont val="Times New Roman"/>
        <family val="1"/>
      </rPr>
      <t>10</t>
    </r>
    <r>
      <rPr>
        <b/>
        <sz val="14"/>
        <rFont val="Times New Roman"/>
        <family val="1"/>
      </rPr>
      <t>][Si</t>
    </r>
    <r>
      <rPr>
        <b/>
        <vertAlign val="subscript"/>
        <sz val="14"/>
        <rFont val="Times New Roman"/>
        <family val="1"/>
      </rPr>
      <t>24</t>
    </r>
    <r>
      <rPr>
        <b/>
        <sz val="14"/>
        <rFont val="Times New Roman"/>
        <family val="1"/>
      </rPr>
      <t>Al</t>
    </r>
    <r>
      <rPr>
        <b/>
        <vertAlign val="subscript"/>
        <sz val="14"/>
        <rFont val="Times New Roman"/>
        <family val="1"/>
      </rPr>
      <t>24</t>
    </r>
    <r>
      <rPr>
        <b/>
        <sz val="14"/>
        <rFont val="Times New Roman"/>
        <family val="1"/>
      </rPr>
      <t>O</t>
    </r>
    <r>
      <rPr>
        <b/>
        <vertAlign val="subscript"/>
        <sz val="14"/>
        <rFont val="Times New Roman"/>
        <family val="1"/>
      </rPr>
      <t>96</t>
    </r>
    <r>
      <rPr>
        <b/>
        <sz val="14"/>
        <rFont val="Times New Roman"/>
        <family val="1"/>
      </rPr>
      <t>](SO</t>
    </r>
    <r>
      <rPr>
        <b/>
        <vertAlign val="subscript"/>
        <sz val="14"/>
        <rFont val="Times New Roman"/>
        <family val="1"/>
      </rPr>
      <t>4</t>
    </r>
    <r>
      <rPr>
        <b/>
        <sz val="14"/>
        <rFont val="Times New Roman"/>
        <family val="1"/>
      </rPr>
      <t>)</t>
    </r>
    <r>
      <rPr>
        <b/>
        <vertAlign val="subscript"/>
        <sz val="14"/>
        <rFont val="Times New Roman"/>
        <family val="1"/>
      </rPr>
      <t>6</t>
    </r>
    <r>
      <rPr>
        <b/>
        <sz val="14"/>
        <rFont val="Times New Roman"/>
        <family val="1"/>
      </rPr>
      <t>Cl</t>
    </r>
    <r>
      <rPr>
        <b/>
        <vertAlign val="subscript"/>
        <sz val="14"/>
        <rFont val="Times New Roman"/>
        <family val="1"/>
      </rPr>
      <t>6</t>
    </r>
  </si>
  <si>
    <t>Calculated Chemistry:</t>
  </si>
  <si>
    <t>Ideal Chemistry: IMA</t>
  </si>
  <si>
    <t>Ideal Chemistry: Fleischer</t>
  </si>
  <si>
    <t xml:space="preserve">WDS scan: </t>
  </si>
  <si>
    <t>ACN</t>
  </si>
  <si>
    <t>CNISF*</t>
  </si>
  <si>
    <t>calculated chemistry is closer to the Fleischer formulation</t>
  </si>
  <si>
    <t>CO3</t>
  </si>
  <si>
    <t>O (in SO4)</t>
  </si>
  <si>
    <t>Totals*</t>
  </si>
  <si>
    <r>
      <t>* = total adjusted for 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=-O</t>
    </r>
  </si>
  <si>
    <t>adjusted</t>
  </si>
  <si>
    <t>Charge (-)</t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</si>
  <si>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</si>
  <si>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</si>
  <si>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</si>
  <si>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R060422</t>
    </r>
  </si>
  <si>
    <t>Mineral:  Afganite</t>
  </si>
  <si>
    <t>Koksha Valley, Badakshan Province, Afghanistan</t>
  </si>
  <si>
    <t>no water in RAMAN spectra</t>
  </si>
  <si>
    <t>Peak of CO3 in Raman seems to be present</t>
  </si>
  <si>
    <t>Instrument: Cameca SX50</t>
  </si>
  <si>
    <t>Sample Voltage: 15 kV</t>
  </si>
  <si>
    <t>Acceleration Current: 10 nA</t>
  </si>
  <si>
    <t>Date of Analysis: 10/1/2006</t>
  </si>
  <si>
    <t>Beam Size: 10 microns</t>
  </si>
  <si>
    <t>ACN: Average Number of Cations</t>
  </si>
  <si>
    <t>NCN: Normalized Cation Numbers =ACN*</t>
  </si>
  <si>
    <t>StDev: Standard Deviation</t>
  </si>
  <si>
    <t>stdev</t>
  </si>
  <si>
    <t>Charge (+)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</si>
</sst>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14">
    <font>
      <sz val="10"/>
      <name val="Courier New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2" fontId="1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A1">
      <selection activeCell="A1" sqref="A1:T1"/>
    </sheetView>
  </sheetViews>
  <sheetFormatPr defaultColWidth="9.00390625" defaultRowHeight="13.5"/>
  <cols>
    <col min="1" max="16384" width="5.25390625" style="1" customWidth="1"/>
  </cols>
  <sheetData>
    <row r="1" spans="1:20" ht="13.5" customHeight="1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4.5" customHeight="1">
      <c r="G2" s="11"/>
    </row>
    <row r="3" spans="1:4" s="17" customFormat="1" ht="15.75">
      <c r="A3" s="17" t="s">
        <v>80</v>
      </c>
      <c r="D3" s="17" t="s">
        <v>81</v>
      </c>
    </row>
    <row r="4" spans="1:3" s="17" customFormat="1" ht="15.75">
      <c r="A4" s="10" t="s">
        <v>78</v>
      </c>
      <c r="B4" s="10"/>
      <c r="C4" t="s">
        <v>82</v>
      </c>
    </row>
    <row r="5" spans="1:18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.75">
      <c r="A6" s="19" t="s">
        <v>79</v>
      </c>
      <c r="B6" s="18"/>
      <c r="C6" s="18"/>
      <c r="D6" s="18"/>
      <c r="E6" s="18"/>
      <c r="F6" s="18"/>
      <c r="G6" s="18"/>
      <c r="H6" s="18"/>
      <c r="I6" s="16" t="s">
        <v>67</v>
      </c>
      <c r="J6" s="16"/>
      <c r="K6" s="21" t="s">
        <v>58</v>
      </c>
      <c r="L6" s="16"/>
      <c r="M6" s="16"/>
      <c r="N6" s="18"/>
      <c r="O6" s="18"/>
      <c r="P6" s="20"/>
      <c r="Q6" s="20"/>
      <c r="R6" s="20"/>
    </row>
    <row r="8" spans="2:16" ht="12.75"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</row>
    <row r="9" spans="2:16" ht="12.75"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6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</row>
    <row r="11" spans="1:25" ht="12.75">
      <c r="A11" s="1" t="s">
        <v>22</v>
      </c>
      <c r="B11" s="2">
        <v>26.47</v>
      </c>
      <c r="C11" s="2">
        <v>26.7</v>
      </c>
      <c r="D11" s="2">
        <v>26.38</v>
      </c>
      <c r="E11" s="2">
        <v>26.76</v>
      </c>
      <c r="F11" s="2">
        <v>26.64</v>
      </c>
      <c r="G11" s="2">
        <v>26.87</v>
      </c>
      <c r="H11" s="2">
        <v>26.29</v>
      </c>
      <c r="I11" s="2">
        <v>26.64</v>
      </c>
      <c r="J11" s="2">
        <v>26.6</v>
      </c>
      <c r="K11" s="2">
        <v>26.75</v>
      </c>
      <c r="L11" s="2">
        <v>26.77</v>
      </c>
      <c r="M11" s="2">
        <v>26.56</v>
      </c>
      <c r="N11" s="2">
        <v>26.54</v>
      </c>
      <c r="O11" s="2">
        <v>26.54</v>
      </c>
      <c r="P11" s="2">
        <v>26.7</v>
      </c>
      <c r="Q11" s="2"/>
      <c r="R11" s="2">
        <f>AVERAGE(B11:P11)</f>
        <v>26.614</v>
      </c>
      <c r="S11" s="2">
        <f>STDEV(B11:P11)</f>
        <v>0.15592122553212248</v>
      </c>
      <c r="T11" s="2"/>
      <c r="U11" s="2"/>
      <c r="V11" s="2"/>
      <c r="W11" s="2"/>
      <c r="X11" s="2"/>
      <c r="Y11" s="2"/>
    </row>
    <row r="12" spans="1:25" ht="12.75">
      <c r="A12" s="1" t="s">
        <v>23</v>
      </c>
      <c r="B12" s="2">
        <v>32.34</v>
      </c>
      <c r="C12" s="2">
        <v>30.93</v>
      </c>
      <c r="D12" s="2">
        <v>31.34</v>
      </c>
      <c r="E12" s="2">
        <v>30.46</v>
      </c>
      <c r="F12" s="2">
        <v>31.38</v>
      </c>
      <c r="G12" s="2">
        <v>30.54</v>
      </c>
      <c r="H12" s="2">
        <v>30.89</v>
      </c>
      <c r="I12" s="2">
        <v>30.85</v>
      </c>
      <c r="J12" s="2">
        <v>31.9</v>
      </c>
      <c r="K12" s="2">
        <v>30.33</v>
      </c>
      <c r="L12" s="2">
        <v>31.05</v>
      </c>
      <c r="M12" s="2">
        <v>30.94</v>
      </c>
      <c r="N12" s="2">
        <v>30.43</v>
      </c>
      <c r="O12" s="2">
        <v>30.67</v>
      </c>
      <c r="P12" s="2">
        <v>30.81</v>
      </c>
      <c r="Q12" s="2"/>
      <c r="R12" s="2">
        <f aca="true" t="shared" si="0" ref="R12:R18">AVERAGE(B12:P12)</f>
        <v>30.990666666666666</v>
      </c>
      <c r="S12" s="2">
        <f aca="true" t="shared" si="1" ref="S12:S18">STDEV(B12:P12)</f>
        <v>0.5562561931169805</v>
      </c>
      <c r="T12" s="2"/>
      <c r="U12" s="2"/>
      <c r="V12" s="2"/>
      <c r="W12" s="2"/>
      <c r="X12" s="2"/>
      <c r="Y12" s="2"/>
    </row>
    <row r="13" spans="1:19" ht="12.75">
      <c r="A13" s="1" t="s">
        <v>61</v>
      </c>
      <c r="B13" s="1">
        <v>10.93</v>
      </c>
      <c r="C13" s="1">
        <v>11.09</v>
      </c>
      <c r="D13" s="1">
        <v>11.15</v>
      </c>
      <c r="E13" s="1">
        <v>10.71</v>
      </c>
      <c r="F13" s="1">
        <v>10.62</v>
      </c>
      <c r="G13" s="1">
        <v>10.97</v>
      </c>
      <c r="H13" s="1">
        <v>10.93</v>
      </c>
      <c r="I13" s="1">
        <v>11.09</v>
      </c>
      <c r="J13" s="1">
        <v>11.11</v>
      </c>
      <c r="K13" s="1">
        <v>11.06</v>
      </c>
      <c r="L13" s="1">
        <v>11.26</v>
      </c>
      <c r="M13" s="1">
        <v>10.85</v>
      </c>
      <c r="N13" s="1">
        <v>11.35</v>
      </c>
      <c r="O13" s="1">
        <v>10.97</v>
      </c>
      <c r="P13" s="1">
        <v>10.88</v>
      </c>
      <c r="R13" s="2">
        <f t="shared" si="0"/>
        <v>10.998</v>
      </c>
      <c r="S13" s="2">
        <f t="shared" si="1"/>
        <v>0.19299148759909893</v>
      </c>
    </row>
    <row r="14" spans="1:25" ht="12.75">
      <c r="A14" s="1" t="s">
        <v>25</v>
      </c>
      <c r="B14" s="2">
        <v>11.75</v>
      </c>
      <c r="C14" s="2">
        <v>11.82</v>
      </c>
      <c r="D14" s="2">
        <v>11.97</v>
      </c>
      <c r="E14" s="2">
        <v>11.65</v>
      </c>
      <c r="F14" s="2">
        <v>11.77</v>
      </c>
      <c r="G14" s="2">
        <v>11.57</v>
      </c>
      <c r="H14" s="2">
        <v>11.76</v>
      </c>
      <c r="I14" s="2">
        <v>11.72</v>
      </c>
      <c r="J14" s="2">
        <v>11.63</v>
      </c>
      <c r="K14" s="2">
        <v>11.8</v>
      </c>
      <c r="L14" s="2">
        <v>11.76</v>
      </c>
      <c r="M14" s="2">
        <v>11.81</v>
      </c>
      <c r="N14" s="2">
        <v>11.86</v>
      </c>
      <c r="O14" s="2">
        <v>11.82</v>
      </c>
      <c r="P14" s="2">
        <v>11.84</v>
      </c>
      <c r="Q14" s="2"/>
      <c r="R14" s="2">
        <f t="shared" si="0"/>
        <v>11.768666666666666</v>
      </c>
      <c r="S14" s="2">
        <f t="shared" si="1"/>
        <v>0.09912954487272163</v>
      </c>
      <c r="T14" s="2"/>
      <c r="U14" s="2"/>
      <c r="V14" s="2"/>
      <c r="W14" s="2"/>
      <c r="X14" s="2"/>
      <c r="Y14" s="2"/>
    </row>
    <row r="15" spans="1:25" ht="12.75">
      <c r="A15" s="1" t="s">
        <v>26</v>
      </c>
      <c r="B15" s="2">
        <v>2.07</v>
      </c>
      <c r="C15" s="2">
        <v>2.08</v>
      </c>
      <c r="D15" s="2">
        <v>2.11</v>
      </c>
      <c r="E15" s="2">
        <v>2.12</v>
      </c>
      <c r="F15" s="2">
        <v>2.07</v>
      </c>
      <c r="G15" s="2">
        <v>2.16</v>
      </c>
      <c r="H15" s="2">
        <v>2.14</v>
      </c>
      <c r="I15" s="2">
        <v>2.04</v>
      </c>
      <c r="J15" s="2">
        <v>2.12</v>
      </c>
      <c r="K15" s="2">
        <v>2.11</v>
      </c>
      <c r="L15" s="2">
        <v>2.07</v>
      </c>
      <c r="M15" s="2">
        <v>2.17</v>
      </c>
      <c r="N15" s="2">
        <v>2.17</v>
      </c>
      <c r="O15" s="2">
        <v>2.13</v>
      </c>
      <c r="P15" s="2">
        <v>2.09</v>
      </c>
      <c r="Q15" s="2"/>
      <c r="R15" s="2">
        <f t="shared" si="0"/>
        <v>2.11</v>
      </c>
      <c r="S15" s="2">
        <f t="shared" si="1"/>
        <v>0.03982102818504493</v>
      </c>
      <c r="T15" s="2"/>
      <c r="U15" s="2"/>
      <c r="V15" s="2"/>
      <c r="W15" s="2"/>
      <c r="X15" s="2"/>
      <c r="Y15" s="2"/>
    </row>
    <row r="16" spans="1:25" ht="12.75">
      <c r="A16" s="1" t="s">
        <v>60</v>
      </c>
      <c r="B16" s="2">
        <v>10.01</v>
      </c>
      <c r="C16" s="2">
        <v>10.03</v>
      </c>
      <c r="D16" s="2">
        <v>9.79</v>
      </c>
      <c r="E16" s="2">
        <v>9.71</v>
      </c>
      <c r="F16" s="2">
        <v>10.06</v>
      </c>
      <c r="G16" s="2">
        <v>10.04</v>
      </c>
      <c r="H16" s="2">
        <v>9.96</v>
      </c>
      <c r="I16" s="2">
        <v>9.67</v>
      </c>
      <c r="J16" s="2">
        <v>10.04</v>
      </c>
      <c r="K16" s="2">
        <v>9.94</v>
      </c>
      <c r="L16" s="2">
        <v>10.06</v>
      </c>
      <c r="M16" s="2">
        <v>9.9</v>
      </c>
      <c r="N16" s="2">
        <v>10.06</v>
      </c>
      <c r="O16" s="2">
        <v>9.8</v>
      </c>
      <c r="P16" s="2">
        <v>9.87</v>
      </c>
      <c r="Q16" s="2"/>
      <c r="R16" s="2">
        <f t="shared" si="0"/>
        <v>9.929333333333336</v>
      </c>
      <c r="S16" s="2">
        <f t="shared" si="1"/>
        <v>0.13344162269184115</v>
      </c>
      <c r="T16" s="2"/>
      <c r="U16" s="2"/>
      <c r="V16" s="2"/>
      <c r="W16" s="2"/>
      <c r="X16" s="2"/>
      <c r="Y16" s="2"/>
    </row>
    <row r="17" spans="1:25" ht="12.75">
      <c r="A17" s="1" t="s">
        <v>24</v>
      </c>
      <c r="B17" s="2">
        <v>4.49268</v>
      </c>
      <c r="C17" s="2">
        <v>4.6476</v>
      </c>
      <c r="D17" s="2">
        <v>4.32485</v>
      </c>
      <c r="E17" s="2">
        <v>4.44104</v>
      </c>
      <c r="F17" s="2">
        <v>4.47977</v>
      </c>
      <c r="G17" s="2">
        <v>4.5184999999999995</v>
      </c>
      <c r="H17" s="2">
        <v>4.42813</v>
      </c>
      <c r="I17" s="2">
        <v>4.32485</v>
      </c>
      <c r="J17" s="2">
        <v>4.24739</v>
      </c>
      <c r="K17" s="2">
        <v>4.337759999999999</v>
      </c>
      <c r="L17" s="2">
        <v>4.45395</v>
      </c>
      <c r="M17" s="2">
        <v>4.337759999999999</v>
      </c>
      <c r="N17" s="2">
        <v>4.3764899999999995</v>
      </c>
      <c r="O17" s="2">
        <v>4.389399999999999</v>
      </c>
      <c r="P17" s="2">
        <v>4.531409999999999</v>
      </c>
      <c r="Q17" s="2"/>
      <c r="R17" s="2">
        <f>AVERAGE(B17:P17)</f>
        <v>4.422105333333333</v>
      </c>
      <c r="S17" s="2">
        <f>STDEV(B17:P17)</f>
        <v>0.10303380179526023</v>
      </c>
      <c r="T17" s="5" t="s">
        <v>75</v>
      </c>
      <c r="U17" s="5"/>
      <c r="V17" s="2"/>
      <c r="W17" s="2"/>
      <c r="X17" s="2"/>
      <c r="Y17" s="2"/>
    </row>
    <row r="18" spans="1:25" ht="12.75">
      <c r="A18" s="16" t="s">
        <v>73</v>
      </c>
      <c r="B18" s="2">
        <v>94.85</v>
      </c>
      <c r="C18" s="2">
        <v>94.02</v>
      </c>
      <c r="D18" s="2">
        <v>93.85</v>
      </c>
      <c r="E18" s="2">
        <v>92.7</v>
      </c>
      <c r="F18" s="2">
        <v>93.88</v>
      </c>
      <c r="G18" s="2">
        <v>93.47</v>
      </c>
      <c r="H18" s="2">
        <v>93.22</v>
      </c>
      <c r="I18" s="2">
        <v>93.15</v>
      </c>
      <c r="J18" s="2">
        <v>94.48</v>
      </c>
      <c r="K18" s="2">
        <v>93.15</v>
      </c>
      <c r="L18" s="2">
        <v>94.17</v>
      </c>
      <c r="M18" s="2">
        <v>93.44</v>
      </c>
      <c r="N18" s="2">
        <v>93.53</v>
      </c>
      <c r="O18" s="2">
        <v>93.14</v>
      </c>
      <c r="P18" s="2">
        <v>93.52</v>
      </c>
      <c r="Q18" s="2"/>
      <c r="R18" s="2">
        <f t="shared" si="0"/>
        <v>93.638</v>
      </c>
      <c r="S18" s="2">
        <f t="shared" si="1"/>
        <v>0.5721038866692466</v>
      </c>
      <c r="T18" s="2"/>
      <c r="U18" s="2"/>
      <c r="V18" s="2"/>
      <c r="W18" s="2"/>
      <c r="X18" s="2"/>
      <c r="Y18" s="2"/>
    </row>
    <row r="19" spans="1:25" ht="14.25">
      <c r="A19" s="1" t="s">
        <v>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1" t="s">
        <v>28</v>
      </c>
      <c r="B21" s="2" t="s">
        <v>29</v>
      </c>
      <c r="C21" s="2" t="s">
        <v>30</v>
      </c>
      <c r="D21" s="2" t="s">
        <v>31</v>
      </c>
      <c r="E21" s="2">
        <v>123</v>
      </c>
      <c r="F21" s="2" t="s">
        <v>32</v>
      </c>
      <c r="G21" s="2" t="s">
        <v>33</v>
      </c>
      <c r="H21" s="2" t="s">
        <v>28</v>
      </c>
      <c r="I21" s="2" t="s">
        <v>34</v>
      </c>
      <c r="J21" s="2" t="s">
        <v>20</v>
      </c>
      <c r="K21" s="2" t="s">
        <v>21</v>
      </c>
      <c r="L21" s="2" t="s">
        <v>35</v>
      </c>
      <c r="M21" s="2" t="s">
        <v>28</v>
      </c>
      <c r="N21" s="2" t="s">
        <v>34</v>
      </c>
      <c r="O21" s="2"/>
      <c r="P21" s="2"/>
      <c r="Q21" s="2"/>
      <c r="R21" s="2" t="s">
        <v>68</v>
      </c>
      <c r="S21" s="2" t="s">
        <v>93</v>
      </c>
      <c r="T21" s="2" t="s">
        <v>69</v>
      </c>
      <c r="U21" s="2"/>
      <c r="V21" s="2" t="s">
        <v>94</v>
      </c>
      <c r="W21" s="2"/>
      <c r="X21" s="2"/>
      <c r="Y21" s="2"/>
    </row>
    <row r="22" spans="1:25" ht="12.75">
      <c r="A22" s="1" t="s">
        <v>37</v>
      </c>
      <c r="B22" s="2">
        <v>25.302</v>
      </c>
      <c r="C22" s="2">
        <v>24.56</v>
      </c>
      <c r="D22" s="2">
        <v>24.802</v>
      </c>
      <c r="E22" s="2">
        <v>24.486</v>
      </c>
      <c r="F22" s="2">
        <v>24.881</v>
      </c>
      <c r="G22" s="2">
        <v>24.374</v>
      </c>
      <c r="H22" s="2">
        <v>24.684</v>
      </c>
      <c r="I22" s="2">
        <v>24.592</v>
      </c>
      <c r="J22" s="2">
        <v>24.997</v>
      </c>
      <c r="K22" s="2">
        <v>24.246</v>
      </c>
      <c r="L22" s="2">
        <v>24.528</v>
      </c>
      <c r="M22" s="2">
        <v>24.637</v>
      </c>
      <c r="N22" s="2">
        <v>24.247</v>
      </c>
      <c r="O22" s="2">
        <v>24.519</v>
      </c>
      <c r="P22" s="2">
        <v>24.571</v>
      </c>
      <c r="Q22" s="2"/>
      <c r="R22" s="2">
        <f aca="true" t="shared" si="2" ref="R22:R33">AVERAGE(B22:P22)</f>
        <v>24.628400000000003</v>
      </c>
      <c r="S22" s="2">
        <f aca="true" t="shared" si="3" ref="S22:S33">STDEV(B22:P22)</f>
        <v>0.2796364476545543</v>
      </c>
      <c r="T22" s="4">
        <f>48-T23</f>
        <v>24</v>
      </c>
      <c r="U22" s="2">
        <v>4</v>
      </c>
      <c r="V22" s="2">
        <f>T22*U22</f>
        <v>96</v>
      </c>
      <c r="W22" s="2"/>
      <c r="X22" s="2"/>
      <c r="Y22" s="2"/>
    </row>
    <row r="23" spans="1:25" ht="12.75">
      <c r="A23" s="1" t="s">
        <v>36</v>
      </c>
      <c r="B23" s="2">
        <v>24.407</v>
      </c>
      <c r="C23" s="2">
        <v>24.983</v>
      </c>
      <c r="D23" s="2">
        <v>24.606</v>
      </c>
      <c r="E23" s="2">
        <v>25.346</v>
      </c>
      <c r="F23" s="2">
        <v>24.892</v>
      </c>
      <c r="G23" s="2">
        <v>25.268</v>
      </c>
      <c r="H23" s="2">
        <v>24.765</v>
      </c>
      <c r="I23" s="2">
        <v>25.025</v>
      </c>
      <c r="J23" s="2">
        <v>24.567</v>
      </c>
      <c r="K23" s="2">
        <v>25.204</v>
      </c>
      <c r="L23" s="2">
        <v>24.925</v>
      </c>
      <c r="M23" s="2">
        <v>24.926</v>
      </c>
      <c r="N23" s="2">
        <v>24.923</v>
      </c>
      <c r="O23" s="2">
        <v>25.011</v>
      </c>
      <c r="P23" s="2">
        <v>25.088</v>
      </c>
      <c r="Q23" s="2"/>
      <c r="R23" s="2">
        <f t="shared" si="2"/>
        <v>24.929066666666667</v>
      </c>
      <c r="S23" s="2">
        <f t="shared" si="3"/>
        <v>0.259773931020642</v>
      </c>
      <c r="T23" s="4">
        <v>24</v>
      </c>
      <c r="U23" s="2">
        <v>3</v>
      </c>
      <c r="V23" s="2">
        <f aca="true" t="shared" si="4" ref="V23:V29">T23*U23</f>
        <v>72</v>
      </c>
      <c r="W23" s="2"/>
      <c r="X23" s="2"/>
      <c r="Y23" s="2"/>
    </row>
    <row r="24" spans="2:2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"/>
      <c r="U24" s="2"/>
      <c r="V24" s="2"/>
      <c r="W24" s="2"/>
      <c r="X24" s="2"/>
      <c r="Y24" s="2"/>
    </row>
    <row r="25" spans="1:25" ht="12.75">
      <c r="A25" s="1" t="s">
        <v>38</v>
      </c>
      <c r="B25" s="2">
        <v>6.418</v>
      </c>
      <c r="C25" s="2">
        <v>6.605</v>
      </c>
      <c r="D25" s="2">
        <v>6.623</v>
      </c>
      <c r="E25" s="2">
        <v>6.458</v>
      </c>
      <c r="F25" s="2">
        <v>6.321</v>
      </c>
      <c r="G25" s="2">
        <v>6.567</v>
      </c>
      <c r="H25" s="2">
        <v>6.554</v>
      </c>
      <c r="I25" s="2">
        <v>6.635</v>
      </c>
      <c r="J25" s="2">
        <v>6.53</v>
      </c>
      <c r="K25" s="2">
        <v>6.635</v>
      </c>
      <c r="L25" s="2">
        <v>6.673</v>
      </c>
      <c r="M25" s="2">
        <v>6.486</v>
      </c>
      <c r="N25" s="2">
        <v>6.788</v>
      </c>
      <c r="O25" s="2">
        <v>6.583</v>
      </c>
      <c r="P25" s="2">
        <v>6.508</v>
      </c>
      <c r="Q25" s="2"/>
      <c r="R25" s="2">
        <f t="shared" si="2"/>
        <v>6.558933333333333</v>
      </c>
      <c r="S25" s="2">
        <f t="shared" si="3"/>
        <v>0.11318850690439143</v>
      </c>
      <c r="T25" s="4">
        <v>6</v>
      </c>
      <c r="U25" s="2">
        <v>6</v>
      </c>
      <c r="V25" s="2">
        <f t="shared" si="4"/>
        <v>36</v>
      </c>
      <c r="W25" s="2"/>
      <c r="X25" s="2"/>
      <c r="Y25" s="2"/>
    </row>
    <row r="26" spans="2:2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"/>
      <c r="U26" s="2"/>
      <c r="V26" s="2"/>
      <c r="W26" s="2"/>
      <c r="X26" s="2"/>
      <c r="Y26" s="2"/>
    </row>
    <row r="27" spans="1:25" ht="12.75">
      <c r="A27" s="1" t="s">
        <v>41</v>
      </c>
      <c r="B27" s="2">
        <v>20.469</v>
      </c>
      <c r="C27" s="2">
        <v>20.811</v>
      </c>
      <c r="D27" s="2">
        <v>20.246</v>
      </c>
      <c r="E27" s="2">
        <v>20.391</v>
      </c>
      <c r="F27" s="2">
        <v>20.837</v>
      </c>
      <c r="G27" s="2">
        <v>20.944</v>
      </c>
      <c r="H27" s="2">
        <v>20.809</v>
      </c>
      <c r="I27" s="2">
        <v>20.154</v>
      </c>
      <c r="J27" s="2">
        <v>20.563</v>
      </c>
      <c r="K27" s="2">
        <v>20.765</v>
      </c>
      <c r="L27" s="2">
        <v>20.78</v>
      </c>
      <c r="M27" s="2">
        <v>20.614</v>
      </c>
      <c r="N27" s="2">
        <v>20.937</v>
      </c>
      <c r="O27" s="2">
        <v>20.471</v>
      </c>
      <c r="P27" s="2">
        <v>20.566</v>
      </c>
      <c r="Q27" s="2"/>
      <c r="R27" s="2">
        <f t="shared" si="2"/>
        <v>20.6238</v>
      </c>
      <c r="S27" s="2">
        <f t="shared" si="3"/>
        <v>0.24375637720597565</v>
      </c>
      <c r="T27" s="4">
        <v>19.94</v>
      </c>
      <c r="U27" s="2">
        <v>1</v>
      </c>
      <c r="V27" s="2">
        <f t="shared" si="4"/>
        <v>19.94</v>
      </c>
      <c r="W27" s="2"/>
      <c r="X27" s="2"/>
      <c r="Y27" s="2"/>
    </row>
    <row r="28" spans="1:25" ht="12.75">
      <c r="A28" s="1" t="s">
        <v>40</v>
      </c>
      <c r="B28" s="2">
        <v>2.063</v>
      </c>
      <c r="C28" s="2">
        <v>2.106</v>
      </c>
      <c r="D28" s="2">
        <v>2.13</v>
      </c>
      <c r="E28" s="2">
        <v>2.169</v>
      </c>
      <c r="F28" s="2">
        <v>2.092</v>
      </c>
      <c r="G28" s="2">
        <v>2.203</v>
      </c>
      <c r="H28" s="2">
        <v>2.182</v>
      </c>
      <c r="I28" s="2">
        <v>2.078</v>
      </c>
      <c r="J28" s="2">
        <v>2.119</v>
      </c>
      <c r="K28" s="2">
        <v>2.153</v>
      </c>
      <c r="L28" s="2">
        <v>2.083</v>
      </c>
      <c r="M28" s="2">
        <v>2.204</v>
      </c>
      <c r="N28" s="2">
        <v>2.203</v>
      </c>
      <c r="O28" s="2">
        <v>2.169</v>
      </c>
      <c r="P28" s="2">
        <v>2.125</v>
      </c>
      <c r="Q28" s="2"/>
      <c r="R28" s="2">
        <f>AVERAGE(B28:P28)</f>
        <v>2.1386</v>
      </c>
      <c r="S28" s="2">
        <f>STDEV(B28:P28)</f>
        <v>0.0484529226598862</v>
      </c>
      <c r="T28" s="4">
        <v>2.06</v>
      </c>
      <c r="U28" s="2">
        <v>1</v>
      </c>
      <c r="V28" s="2">
        <f>T28*U28</f>
        <v>2.06</v>
      </c>
      <c r="W28" s="2"/>
      <c r="X28" s="2"/>
      <c r="Y28" s="2"/>
    </row>
    <row r="29" spans="1:25" ht="12.75">
      <c r="A29" s="1" t="s">
        <v>39</v>
      </c>
      <c r="B29" s="2">
        <v>9.853</v>
      </c>
      <c r="C29" s="2">
        <v>10.052</v>
      </c>
      <c r="D29" s="2">
        <v>10.148</v>
      </c>
      <c r="E29" s="2">
        <v>10.032</v>
      </c>
      <c r="F29" s="2">
        <v>9.997</v>
      </c>
      <c r="G29" s="2">
        <v>9.895</v>
      </c>
      <c r="H29" s="2">
        <v>10.073</v>
      </c>
      <c r="I29" s="2">
        <v>10.008</v>
      </c>
      <c r="J29" s="2">
        <v>9.765</v>
      </c>
      <c r="K29" s="2">
        <v>10.103</v>
      </c>
      <c r="L29" s="2">
        <v>9.954</v>
      </c>
      <c r="M29" s="2">
        <v>10.081</v>
      </c>
      <c r="N29" s="2">
        <v>10.124</v>
      </c>
      <c r="O29" s="2">
        <v>10.128</v>
      </c>
      <c r="P29" s="2">
        <v>10.116</v>
      </c>
      <c r="Q29" s="2"/>
      <c r="R29" s="2">
        <f t="shared" si="2"/>
        <v>10.021933333333333</v>
      </c>
      <c r="S29" s="2">
        <f t="shared" si="3"/>
        <v>0.11217936318146178</v>
      </c>
      <c r="T29" s="4">
        <v>10</v>
      </c>
      <c r="U29" s="2">
        <v>2</v>
      </c>
      <c r="V29" s="2">
        <f t="shared" si="4"/>
        <v>20</v>
      </c>
      <c r="W29" s="2"/>
      <c r="X29" s="2"/>
      <c r="Y29" s="2"/>
    </row>
    <row r="30" spans="2:2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1" t="s">
        <v>27</v>
      </c>
      <c r="B31" s="2">
        <f aca="true" t="shared" si="5" ref="B31:P31">SUM(B22:B29)</f>
        <v>88.512</v>
      </c>
      <c r="C31" s="2">
        <f t="shared" si="5"/>
        <v>89.11699999999999</v>
      </c>
      <c r="D31" s="2">
        <f t="shared" si="5"/>
        <v>88.55499999999999</v>
      </c>
      <c r="E31" s="2">
        <f t="shared" si="5"/>
        <v>88.88199999999999</v>
      </c>
      <c r="F31" s="2">
        <f t="shared" si="5"/>
        <v>89.02</v>
      </c>
      <c r="G31" s="2">
        <f t="shared" si="5"/>
        <v>89.25099999999999</v>
      </c>
      <c r="H31" s="2">
        <f t="shared" si="5"/>
        <v>89.06700000000001</v>
      </c>
      <c r="I31" s="2">
        <f t="shared" si="5"/>
        <v>88.49199999999999</v>
      </c>
      <c r="J31" s="2">
        <f t="shared" si="5"/>
        <v>88.541</v>
      </c>
      <c r="K31" s="2">
        <f t="shared" si="5"/>
        <v>89.106</v>
      </c>
      <c r="L31" s="2">
        <f t="shared" si="5"/>
        <v>88.94300000000001</v>
      </c>
      <c r="M31" s="2">
        <f t="shared" si="5"/>
        <v>88.948</v>
      </c>
      <c r="N31" s="2">
        <f t="shared" si="5"/>
        <v>89.222</v>
      </c>
      <c r="O31" s="2">
        <f t="shared" si="5"/>
        <v>88.881</v>
      </c>
      <c r="P31" s="2">
        <f t="shared" si="5"/>
        <v>88.974</v>
      </c>
      <c r="Q31" s="2"/>
      <c r="R31" s="2">
        <f t="shared" si="2"/>
        <v>88.90073333333333</v>
      </c>
      <c r="S31" s="2">
        <f t="shared" si="3"/>
        <v>0.25827987772485334</v>
      </c>
      <c r="T31" s="2"/>
      <c r="U31" s="2"/>
      <c r="V31" s="5">
        <f>SUM(V22:V29)</f>
        <v>246</v>
      </c>
      <c r="W31" s="2"/>
      <c r="X31" s="2"/>
      <c r="Y31" s="2"/>
    </row>
    <row r="32" spans="2:2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1" t="s">
        <v>24</v>
      </c>
      <c r="B33" s="2">
        <v>5.952</v>
      </c>
      <c r="C33" s="2">
        <v>6.252</v>
      </c>
      <c r="D33" s="2">
        <v>5.801</v>
      </c>
      <c r="E33" s="2">
        <v>6.052</v>
      </c>
      <c r="F33" s="2">
        <v>6.017</v>
      </c>
      <c r="G33" s="2">
        <v>6.119</v>
      </c>
      <c r="H33" s="2">
        <v>5.993</v>
      </c>
      <c r="I33" s="2">
        <v>5.85</v>
      </c>
      <c r="J33" s="2">
        <v>5.637</v>
      </c>
      <c r="K33" s="2">
        <v>5.875</v>
      </c>
      <c r="L33" s="2">
        <v>5.964</v>
      </c>
      <c r="M33" s="2">
        <v>5.864</v>
      </c>
      <c r="N33" s="2">
        <v>5.91</v>
      </c>
      <c r="O33" s="2">
        <v>5.951</v>
      </c>
      <c r="P33" s="2">
        <v>6.12</v>
      </c>
      <c r="Q33" s="2"/>
      <c r="R33" s="5">
        <f t="shared" si="2"/>
        <v>5.957133333333333</v>
      </c>
      <c r="S33" s="2">
        <f t="shared" si="3"/>
        <v>0.14871730933295324</v>
      </c>
      <c r="T33" s="14">
        <v>6</v>
      </c>
      <c r="U33" s="2"/>
      <c r="V33" s="2"/>
      <c r="W33" s="2"/>
      <c r="X33" s="2"/>
      <c r="Y33" s="2"/>
    </row>
    <row r="34" spans="2:2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0.25">
      <c r="A35" s="13" t="s">
        <v>65</v>
      </c>
      <c r="B35" s="13"/>
      <c r="C35" s="13"/>
      <c r="D35" s="2"/>
      <c r="E35" s="2"/>
      <c r="F35" s="2"/>
      <c r="G35" s="2"/>
      <c r="H35" s="2"/>
      <c r="I35" s="2"/>
      <c r="J35" s="2"/>
      <c r="K35" s="3" t="s">
        <v>59</v>
      </c>
      <c r="L35" s="2"/>
      <c r="M35" s="2"/>
      <c r="N35" s="2"/>
      <c r="O35" s="2"/>
      <c r="P35" s="2"/>
      <c r="Q35" s="2"/>
      <c r="R35" s="2"/>
      <c r="S35" s="2"/>
      <c r="T35" s="6" t="s">
        <v>83</v>
      </c>
      <c r="U35" s="6"/>
      <c r="V35" s="6"/>
      <c r="W35" s="6"/>
      <c r="X35" s="2"/>
      <c r="Y35" s="2"/>
    </row>
    <row r="36" spans="1:24" ht="20.25">
      <c r="A36" s="13" t="s">
        <v>66</v>
      </c>
      <c r="B36" s="13"/>
      <c r="C36" s="13"/>
      <c r="D36" s="2"/>
      <c r="E36" s="2"/>
      <c r="F36" s="2"/>
      <c r="G36" s="2"/>
      <c r="H36" s="2"/>
      <c r="I36" s="2"/>
      <c r="J36" s="2"/>
      <c r="K36" s="11" t="s">
        <v>63</v>
      </c>
      <c r="L36" s="2"/>
      <c r="M36" s="2"/>
      <c r="N36" s="2"/>
      <c r="O36" s="2"/>
      <c r="P36" s="2"/>
      <c r="Q36" s="2"/>
      <c r="R36" s="2"/>
      <c r="S36" s="2"/>
      <c r="T36" s="2" t="s">
        <v>70</v>
      </c>
      <c r="U36" s="2"/>
      <c r="V36" s="2"/>
      <c r="W36" s="2"/>
      <c r="X36" s="2"/>
    </row>
    <row r="37" spans="2:19" ht="15">
      <c r="B37" s="12"/>
      <c r="C37" s="12"/>
      <c r="D37" s="2"/>
      <c r="E37" s="2"/>
      <c r="F37" s="2"/>
      <c r="G37" s="2"/>
      <c r="H37" s="2"/>
      <c r="I37" s="2"/>
      <c r="R37" s="2"/>
      <c r="S37" s="2"/>
    </row>
    <row r="38" spans="1:19" ht="20.25">
      <c r="A38" s="12" t="s">
        <v>64</v>
      </c>
      <c r="B38" s="2"/>
      <c r="C38" s="2"/>
      <c r="D38" s="2"/>
      <c r="E38" s="2"/>
      <c r="F38" s="2"/>
      <c r="G38" s="2"/>
      <c r="H38" s="2"/>
      <c r="I38" s="2"/>
      <c r="K38" s="3" t="s">
        <v>62</v>
      </c>
      <c r="R38" s="2"/>
      <c r="S38" s="2"/>
    </row>
    <row r="39" spans="2:21" ht="18.75">
      <c r="B39" s="2"/>
      <c r="C39" s="2"/>
      <c r="D39" s="2"/>
      <c r="E39" s="2"/>
      <c r="F39" s="2"/>
      <c r="G39" s="2"/>
      <c r="H39" s="2"/>
      <c r="I39" s="2"/>
      <c r="K39" s="3"/>
      <c r="R39" s="2"/>
      <c r="S39" s="2"/>
      <c r="U39" s="1" t="s">
        <v>76</v>
      </c>
    </row>
    <row r="40" spans="1:21" ht="13.5">
      <c r="A40" s="1" t="s">
        <v>42</v>
      </c>
      <c r="B40" s="1" t="s">
        <v>43</v>
      </c>
      <c r="C40" s="1" t="s">
        <v>44</v>
      </c>
      <c r="D40" s="1" t="s">
        <v>45</v>
      </c>
      <c r="E40" s="1" t="s">
        <v>46</v>
      </c>
      <c r="F40" s="1" t="s">
        <v>47</v>
      </c>
      <c r="G40" s="1" t="s">
        <v>48</v>
      </c>
      <c r="H40" s="1" t="s">
        <v>49</v>
      </c>
      <c r="L40" s="15"/>
      <c r="M40" s="2"/>
      <c r="R40" s="15" t="s">
        <v>24</v>
      </c>
      <c r="S40" s="2">
        <v>6</v>
      </c>
      <c r="T40" s="8">
        <v>1</v>
      </c>
      <c r="U40" s="8">
        <f>S40*T40</f>
        <v>6</v>
      </c>
    </row>
    <row r="41" spans="1:27" ht="13.5">
      <c r="A41" s="1" t="s">
        <v>50</v>
      </c>
      <c r="B41" s="1" t="s">
        <v>37</v>
      </c>
      <c r="C41" s="1" t="s">
        <v>51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  <c r="L41" s="15"/>
      <c r="M41" s="2"/>
      <c r="R41" s="15" t="s">
        <v>71</v>
      </c>
      <c r="S41" s="22">
        <v>0</v>
      </c>
      <c r="T41" s="8">
        <v>2</v>
      </c>
      <c r="U41" s="8">
        <f>S41*T41</f>
        <v>0</v>
      </c>
      <c r="V41" s="23" t="s">
        <v>84</v>
      </c>
      <c r="W41" s="23"/>
      <c r="X41" s="23"/>
      <c r="Y41" s="23"/>
      <c r="Z41" s="23"/>
      <c r="AA41" s="23"/>
    </row>
    <row r="42" spans="1:21" ht="13.5">
      <c r="A42" s="1" t="s">
        <v>50</v>
      </c>
      <c r="B42" s="1" t="s">
        <v>36</v>
      </c>
      <c r="C42" s="1" t="s">
        <v>51</v>
      </c>
      <c r="D42" s="1">
        <v>20</v>
      </c>
      <c r="E42" s="1">
        <v>10</v>
      </c>
      <c r="F42" s="1">
        <v>600</v>
      </c>
      <c r="G42" s="1">
        <v>-600</v>
      </c>
      <c r="H42" s="1" t="s">
        <v>53</v>
      </c>
      <c r="L42" s="15"/>
      <c r="M42" s="2"/>
      <c r="R42" s="8" t="s">
        <v>32</v>
      </c>
      <c r="S42" s="8">
        <v>96</v>
      </c>
      <c r="T42" s="2">
        <v>2</v>
      </c>
      <c r="U42" s="8">
        <f>S42*T42</f>
        <v>192</v>
      </c>
    </row>
    <row r="43" spans="1:21" ht="13.5">
      <c r="A43" s="1" t="s">
        <v>54</v>
      </c>
      <c r="B43" s="1" t="s">
        <v>38</v>
      </c>
      <c r="C43" s="1" t="s">
        <v>51</v>
      </c>
      <c r="D43" s="1">
        <v>20</v>
      </c>
      <c r="E43" s="1">
        <v>10</v>
      </c>
      <c r="F43" s="1">
        <v>500</v>
      </c>
      <c r="G43" s="1">
        <v>-500</v>
      </c>
      <c r="H43" s="1" t="s">
        <v>55</v>
      </c>
      <c r="L43" s="15"/>
      <c r="M43" s="2"/>
      <c r="R43" s="8" t="s">
        <v>72</v>
      </c>
      <c r="S43" s="8">
        <v>24</v>
      </c>
      <c r="T43" s="2">
        <v>2</v>
      </c>
      <c r="U43" s="8">
        <f>S43*T43</f>
        <v>48</v>
      </c>
    </row>
    <row r="44" spans="1:21" ht="13.5">
      <c r="A44" s="1" t="s">
        <v>54</v>
      </c>
      <c r="B44" s="1" t="s">
        <v>24</v>
      </c>
      <c r="C44" s="1" t="s">
        <v>51</v>
      </c>
      <c r="D44" s="1">
        <v>20</v>
      </c>
      <c r="E44" s="1">
        <v>10</v>
      </c>
      <c r="F44" s="1">
        <v>600</v>
      </c>
      <c r="G44" s="1">
        <v>-600</v>
      </c>
      <c r="H44" s="1" t="s">
        <v>56</v>
      </c>
      <c r="L44" s="15"/>
      <c r="M44" s="2"/>
      <c r="R44" s="2"/>
      <c r="S44" s="2"/>
      <c r="T44" s="2"/>
      <c r="U44" s="5">
        <f>SUM(U40:U43)</f>
        <v>246</v>
      </c>
    </row>
    <row r="45" spans="1:19" ht="13.5">
      <c r="A45" s="1" t="s">
        <v>54</v>
      </c>
      <c r="B45" s="1" t="s">
        <v>39</v>
      </c>
      <c r="C45" s="1" t="s">
        <v>51</v>
      </c>
      <c r="D45" s="1">
        <v>20</v>
      </c>
      <c r="E45" s="1">
        <v>10</v>
      </c>
      <c r="F45" s="1">
        <v>600</v>
      </c>
      <c r="G45" s="1">
        <v>-600</v>
      </c>
      <c r="H45" s="1" t="s">
        <v>52</v>
      </c>
      <c r="L45" s="15"/>
      <c r="M45" s="2"/>
      <c r="R45" s="2"/>
      <c r="S45" s="2"/>
    </row>
    <row r="46" spans="1:28" ht="12.75">
      <c r="A46" s="1" t="s">
        <v>54</v>
      </c>
      <c r="B46" s="1" t="s">
        <v>40</v>
      </c>
      <c r="C46" s="1" t="s">
        <v>51</v>
      </c>
      <c r="D46" s="1">
        <v>20</v>
      </c>
      <c r="E46" s="1">
        <v>10</v>
      </c>
      <c r="F46" s="1">
        <v>600</v>
      </c>
      <c r="G46" s="1">
        <v>-600</v>
      </c>
      <c r="H46" s="1" t="s">
        <v>57</v>
      </c>
      <c r="J46" s="8"/>
      <c r="K46" s="8"/>
      <c r="N46" s="8"/>
      <c r="O46" s="8"/>
      <c r="P46" s="8"/>
      <c r="Q46" s="8"/>
      <c r="R46" s="2"/>
      <c r="S46" s="2"/>
      <c r="T46" s="9"/>
      <c r="U46" s="8"/>
      <c r="V46" s="8"/>
      <c r="W46" s="8"/>
      <c r="X46" s="8"/>
      <c r="Y46" s="2"/>
      <c r="Z46" s="2"/>
      <c r="AA46" s="2"/>
      <c r="AB46" s="2"/>
    </row>
    <row r="47" spans="10:28" ht="12.75">
      <c r="J47" s="8"/>
      <c r="K47" s="8"/>
      <c r="N47" s="8"/>
      <c r="O47" s="8"/>
      <c r="P47" s="8"/>
      <c r="Q47" s="8"/>
      <c r="R47" s="2"/>
      <c r="S47" s="2"/>
      <c r="T47" s="9"/>
      <c r="U47" s="8"/>
      <c r="V47" s="8"/>
      <c r="W47" s="8"/>
      <c r="X47" s="8"/>
      <c r="Y47" s="2"/>
      <c r="Z47" s="2"/>
      <c r="AA47" s="2"/>
      <c r="AB47" s="2"/>
    </row>
    <row r="48" spans="1:28" ht="12.75">
      <c r="A48" s="1" t="s">
        <v>85</v>
      </c>
      <c r="J48" s="8"/>
      <c r="K48" s="8"/>
      <c r="N48" s="8"/>
      <c r="O48" s="8"/>
      <c r="P48" s="8"/>
      <c r="Q48" s="8"/>
      <c r="R48" s="2"/>
      <c r="S48" s="2"/>
      <c r="T48" s="9"/>
      <c r="U48" s="8"/>
      <c r="V48" s="8"/>
      <c r="W48" s="8"/>
      <c r="X48" s="8"/>
      <c r="Y48" s="2"/>
      <c r="Z48" s="2"/>
      <c r="AA48" s="2"/>
      <c r="AB48" s="2"/>
    </row>
    <row r="49" spans="1:28" ht="12.75">
      <c r="A49" s="1" t="s">
        <v>86</v>
      </c>
      <c r="B49" s="8"/>
      <c r="C49" s="8"/>
      <c r="D49" s="8"/>
      <c r="E49" s="8"/>
      <c r="F49" s="8"/>
      <c r="G49" s="8"/>
      <c r="H49" s="8"/>
      <c r="I49" s="8"/>
      <c r="J49" s="8"/>
      <c r="K49" s="8"/>
      <c r="N49" s="8"/>
      <c r="O49" s="8"/>
      <c r="P49" s="8"/>
      <c r="Q49" s="8"/>
      <c r="R49" s="2"/>
      <c r="S49" s="2"/>
      <c r="T49" s="9"/>
      <c r="U49" s="8"/>
      <c r="V49" s="8"/>
      <c r="W49" s="8"/>
      <c r="X49" s="8"/>
      <c r="Y49" s="2"/>
      <c r="Z49" s="2"/>
      <c r="AA49" s="2"/>
      <c r="AB49" s="2"/>
    </row>
    <row r="50" spans="1:28" ht="12.75">
      <c r="A50" s="1" t="s">
        <v>87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"/>
      <c r="S50" s="2"/>
      <c r="T50" s="9"/>
      <c r="U50" s="8"/>
      <c r="V50" s="8"/>
      <c r="W50" s="8"/>
      <c r="X50" s="8"/>
      <c r="Y50" s="2"/>
      <c r="Z50" s="2"/>
      <c r="AA50" s="2"/>
      <c r="AB50" s="2"/>
    </row>
    <row r="51" spans="1:28" ht="18.75">
      <c r="A51" s="1" t="s">
        <v>89</v>
      </c>
      <c r="B51" s="8"/>
      <c r="C51" s="8"/>
      <c r="D51" s="8"/>
      <c r="E51" s="8"/>
      <c r="F51" s="8"/>
      <c r="G51" s="8"/>
      <c r="H51" s="8"/>
      <c r="I51" s="8"/>
      <c r="J51" s="8"/>
      <c r="K51" s="3"/>
      <c r="L51" s="8"/>
      <c r="M51" s="8"/>
      <c r="N51" s="8"/>
      <c r="O51" s="8"/>
      <c r="P51" s="8"/>
      <c r="Q51" s="8"/>
      <c r="R51" s="2"/>
      <c r="S51" s="2"/>
      <c r="T51" s="8"/>
      <c r="U51" s="8"/>
      <c r="V51" s="8"/>
      <c r="W51" s="8"/>
      <c r="X51" s="8"/>
      <c r="Y51" s="2"/>
      <c r="Z51" s="2"/>
      <c r="AA51" s="2"/>
      <c r="AB51" s="2"/>
    </row>
    <row r="52" spans="1:28" ht="12.75">
      <c r="A52" s="1" t="s">
        <v>88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"/>
      <c r="S52" s="2"/>
      <c r="T52" s="9"/>
      <c r="U52" s="8"/>
      <c r="V52" s="8"/>
      <c r="W52" s="8"/>
      <c r="X52" s="8"/>
      <c r="Y52" s="2"/>
      <c r="Z52" s="2"/>
      <c r="AA52" s="2"/>
      <c r="AB52" s="2"/>
    </row>
    <row r="53" spans="1:28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P53" s="8"/>
      <c r="Q53" s="8"/>
      <c r="R53" s="2"/>
      <c r="S53" s="2"/>
      <c r="T53" s="8"/>
      <c r="U53" s="8"/>
      <c r="V53" s="8"/>
      <c r="W53" s="8"/>
      <c r="X53" s="8"/>
      <c r="Y53" s="2"/>
      <c r="Z53" s="2"/>
      <c r="AA53" s="2"/>
      <c r="AB53" s="2"/>
    </row>
    <row r="54" spans="1:28" ht="12.75">
      <c r="A54" s="1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P54" s="8"/>
      <c r="Q54" s="8"/>
      <c r="R54" s="8"/>
      <c r="S54" s="8"/>
      <c r="T54" s="8"/>
      <c r="U54" s="8"/>
      <c r="V54" s="8"/>
      <c r="W54" s="8"/>
      <c r="X54" s="8"/>
      <c r="Y54" s="2"/>
      <c r="Z54" s="2"/>
      <c r="AA54" s="2"/>
      <c r="AB54" s="2"/>
    </row>
    <row r="55" spans="1:28" ht="12.75">
      <c r="A55" s="1" t="s">
        <v>91</v>
      </c>
      <c r="B55" s="8"/>
      <c r="C55" s="8"/>
      <c r="D55" s="8"/>
      <c r="E55" s="8"/>
      <c r="F55" s="8"/>
      <c r="G55" s="8"/>
      <c r="H55" s="8"/>
      <c r="I55" s="8"/>
      <c r="J55" s="2"/>
      <c r="K55" s="2"/>
      <c r="P55" s="2"/>
      <c r="Q55" s="2"/>
      <c r="R55" s="2"/>
      <c r="S55" s="2"/>
      <c r="T55" s="8"/>
      <c r="U55" s="2"/>
      <c r="V55" s="2"/>
      <c r="W55" s="2"/>
      <c r="X55" s="2"/>
      <c r="Y55" s="2"/>
      <c r="Z55" s="2"/>
      <c r="AA55" s="2"/>
      <c r="AB55" s="2"/>
    </row>
    <row r="56" spans="1:28" ht="12.75">
      <c r="A56" s="1" t="s">
        <v>92</v>
      </c>
      <c r="B56" s="8"/>
      <c r="C56" s="8"/>
      <c r="D56" s="8"/>
      <c r="E56" s="8"/>
      <c r="F56" s="8"/>
      <c r="G56" s="8"/>
      <c r="H56" s="8"/>
      <c r="I56" s="8"/>
      <c r="J56" s="2"/>
      <c r="K56" s="2"/>
      <c r="P56" s="2"/>
      <c r="Q56" s="2"/>
      <c r="R56" s="2"/>
      <c r="S56" s="2"/>
      <c r="T56" s="8"/>
      <c r="U56" s="2"/>
      <c r="V56" s="2"/>
      <c r="W56" s="2"/>
      <c r="X56" s="2"/>
      <c r="Y56" s="2"/>
      <c r="Z56" s="2"/>
      <c r="AA56" s="2"/>
      <c r="AB56" s="2"/>
    </row>
    <row r="57" spans="1:28" ht="12.75">
      <c r="A57" s="25" t="s">
        <v>69</v>
      </c>
      <c r="B57" s="8"/>
      <c r="C57" s="8"/>
      <c r="D57" s="8"/>
      <c r="E57" s="8"/>
      <c r="F57" s="8"/>
      <c r="G57" s="8"/>
      <c r="H57" s="8"/>
      <c r="I57" s="8"/>
      <c r="J57" s="2"/>
      <c r="K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2007-03-22T21:09:00Z</dcterms:created>
  <dcterms:modified xsi:type="dcterms:W3CDTF">2007-05-03T20:37:27Z</dcterms:modified>
  <cp:category/>
  <cp:version/>
  <cp:contentType/>
  <cp:contentStatus/>
</cp:coreProperties>
</file>