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32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<sst xmlns="http://schemas.openxmlformats.org/spreadsheetml/2006/main" count="100" uniqueCount="79">
  <si>
    <t>#5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</si>
  <si>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</si>
  <si>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</si>
  <si>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</si>
  <si>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</si>
  <si>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</si>
  <si>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</si>
  <si>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</si>
  <si>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</si>
  <si>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</si>
  <si>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</si>
  <si>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#19</t>
  </si>
  <si>
    <t>#20</t>
  </si>
  <si>
    <t>Average</t>
  </si>
  <si>
    <t>Standard</t>
  </si>
  <si>
    <t>Dev</t>
  </si>
  <si>
    <t>MgO</t>
  </si>
  <si>
    <t>SiO2</t>
  </si>
  <si>
    <t>Al2O3</t>
  </si>
  <si>
    <t>CaO</t>
  </si>
  <si>
    <t>MnO</t>
  </si>
  <si>
    <t>FeO</t>
  </si>
  <si>
    <t>Totals</t>
  </si>
  <si>
    <t>Cation</t>
  </si>
  <si>
    <t>#</t>
  </si>
  <si>
    <t>Norm</t>
  </si>
  <si>
    <t>Mg</t>
  </si>
  <si>
    <t>Si</t>
  </si>
  <si>
    <t>Al</t>
  </si>
  <si>
    <t>Ca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</si>
  <si>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</si>
  <si>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</si>
  <si>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</si>
  <si>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</si>
  <si>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</si>
  <si>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</si>
  <si>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</si>
  <si>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</si>
  <si>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</si>
  <si>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</si>
  <si>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</si>
  <si>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</si>
  <si>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pyrope2</t>
  </si>
  <si>
    <t>PET</t>
  </si>
  <si>
    <t>diopside</t>
  </si>
  <si>
    <t>LIF</t>
  </si>
  <si>
    <t>synspes</t>
  </si>
  <si>
    <t>fayalite</t>
  </si>
  <si>
    <r>
      <t xml:space="preserve">R060099 </t>
    </r>
    <r>
      <rPr>
        <sz val="12"/>
        <rFont val="Times New Roman"/>
        <family val="1"/>
      </rPr>
      <t>(pin S00142)</t>
    </r>
  </si>
  <si>
    <t>ACN</t>
  </si>
  <si>
    <t>StDev</t>
  </si>
  <si>
    <t>NCN</t>
  </si>
  <si>
    <t>Fe2+</t>
  </si>
  <si>
    <t>Fe3+</t>
  </si>
  <si>
    <t>Analysis</t>
  </si>
  <si>
    <t xml:space="preserve"> almandine</t>
  </si>
  <si>
    <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</si>
  <si>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CNISF*</t>
  </si>
  <si>
    <t>Electron Microprobe Data</t>
  </si>
  <si>
    <t xml:space="preserve">Mineral:  </t>
  </si>
  <si>
    <t xml:space="preserve">Locality: </t>
  </si>
  <si>
    <t>Weight Percents</t>
  </si>
  <si>
    <r>
      <t xml:space="preserve">Rruff ID: </t>
    </r>
    <r>
      <rPr>
        <b/>
        <sz val="12"/>
        <rFont val="Times New Roman"/>
        <family val="1"/>
      </rPr>
      <t>R060099</t>
    </r>
  </si>
  <si>
    <t>Alaska, USA</t>
  </si>
  <si>
    <t>Ideal Chemistry:</t>
  </si>
  <si>
    <t>Calculated Chemistry:</t>
  </si>
  <si>
    <t>Microprobe Calibration Data</t>
  </si>
  <si>
    <t>Instrument: Cameca SX50</t>
  </si>
  <si>
    <t>Sample Voltage: 15 kV</t>
  </si>
  <si>
    <t>Acceleration Current: 20 nA</t>
  </si>
  <si>
    <t>Beam Size: Spot</t>
  </si>
  <si>
    <t>ACN: Average Number of Cations</t>
  </si>
  <si>
    <t>NCN: Normalized Cation Numbers =ACN*</t>
  </si>
  <si>
    <t>StDev: Standard Deviation</t>
  </si>
  <si>
    <t>CNISF* = cation numbers in structural formulae, charge balanced</t>
  </si>
  <si>
    <t xml:space="preserve">Date of Analysis: </t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</si>
  <si>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1.63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0.57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0.56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0.24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1.98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</si>
  <si>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 xml:space="preserve">WDS scan: </t>
  </si>
  <si>
    <t>Al,Si,Mg,Fe,Mn,Ca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</si>
</sst>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13">
    <font>
      <sz val="10"/>
      <name val="Courier New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0" xfId="0" applyFont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A1">
      <selection activeCell="R30" sqref="R30:R31"/>
    </sheetView>
  </sheetViews>
  <sheetFormatPr defaultColWidth="9.00390625" defaultRowHeight="13.5"/>
  <cols>
    <col min="1" max="1" width="9.00390625" style="1" customWidth="1"/>
    <col min="2" max="18" width="5.125" style="1" customWidth="1"/>
    <col min="19" max="19" width="6.25390625" style="1" customWidth="1"/>
    <col min="20" max="24" width="5.125" style="1" customWidth="1"/>
    <col min="25" max="16384" width="9.00390625" style="1" customWidth="1"/>
  </cols>
  <sheetData>
    <row r="1" spans="1:20" ht="13.5" customHeight="1">
      <c r="A1" s="10" t="s">
        <v>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ht="4.5" customHeight="1">
      <c r="G3" s="12"/>
    </row>
    <row r="4" spans="1:6" s="13" customFormat="1" ht="15.75">
      <c r="A4" s="13" t="s">
        <v>62</v>
      </c>
      <c r="D4" s="13" t="s">
        <v>59</v>
      </c>
      <c r="F4" s="4" t="s">
        <v>55</v>
      </c>
    </row>
    <row r="5" spans="1:2" s="13" customFormat="1" ht="15.75">
      <c r="A5" s="2" t="s">
        <v>60</v>
      </c>
      <c r="B5" s="1" t="s">
        <v>63</v>
      </c>
    </row>
    <row r="6" spans="1:18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2" t="s">
        <v>77</v>
      </c>
      <c r="N6" s="22"/>
      <c r="O6" s="23" t="s">
        <v>78</v>
      </c>
      <c r="P6" s="22"/>
      <c r="Q6" s="22"/>
      <c r="R6" s="14"/>
    </row>
    <row r="7" spans="1:18" ht="12.75">
      <c r="A7" s="15" t="s">
        <v>61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6"/>
      <c r="Q7" s="16"/>
      <c r="R7" s="16"/>
    </row>
    <row r="8" spans="1:4" ht="15.75">
      <c r="A8" s="2" t="s">
        <v>48</v>
      </c>
      <c r="D8" s="4" t="s">
        <v>55</v>
      </c>
    </row>
    <row r="9" spans="1:18" ht="12.75">
      <c r="A9" s="1" t="s">
        <v>54</v>
      </c>
      <c r="B9" s="5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5" t="s">
        <v>10</v>
      </c>
      <c r="M9" s="5" t="s">
        <v>11</v>
      </c>
      <c r="N9" s="5" t="s">
        <v>12</v>
      </c>
      <c r="O9" s="5"/>
      <c r="P9" s="5" t="s">
        <v>13</v>
      </c>
      <c r="Q9" s="5" t="s">
        <v>50</v>
      </c>
      <c r="R9" s="5"/>
    </row>
    <row r="10" spans="1:17" ht="12.75">
      <c r="A10" s="1" t="s">
        <v>16</v>
      </c>
      <c r="B10" s="3">
        <v>4.96</v>
      </c>
      <c r="C10" s="3">
        <v>4.94</v>
      </c>
      <c r="D10" s="3">
        <v>4.89</v>
      </c>
      <c r="E10" s="3">
        <v>4.81</v>
      </c>
      <c r="F10" s="3">
        <v>4.83</v>
      </c>
      <c r="G10" s="3">
        <v>4.82</v>
      </c>
      <c r="H10" s="3">
        <v>4.69</v>
      </c>
      <c r="I10" s="3">
        <v>4.68</v>
      </c>
      <c r="J10" s="3">
        <v>4.57</v>
      </c>
      <c r="K10" s="3">
        <v>4.69</v>
      </c>
      <c r="L10" s="3">
        <v>4.54</v>
      </c>
      <c r="M10" s="3">
        <v>4.79</v>
      </c>
      <c r="N10" s="3">
        <v>4.91</v>
      </c>
      <c r="O10" s="3"/>
      <c r="P10" s="3">
        <f aca="true" t="shared" si="0" ref="P10:P16">AVERAGE(B10:N10)</f>
        <v>4.778461538461538</v>
      </c>
      <c r="Q10" s="3">
        <f aca="true" t="shared" si="1" ref="Q10:Q16">STDEV(B10:N10)</f>
        <v>0.13539117116997285</v>
      </c>
    </row>
    <row r="11" spans="1:17" ht="12.75">
      <c r="A11" s="1" t="s">
        <v>17</v>
      </c>
      <c r="B11" s="3">
        <v>37.1</v>
      </c>
      <c r="C11" s="3">
        <v>36.76</v>
      </c>
      <c r="D11" s="3">
        <v>36.79</v>
      </c>
      <c r="E11" s="3">
        <v>37.07</v>
      </c>
      <c r="F11" s="3">
        <v>37.29</v>
      </c>
      <c r="G11" s="3">
        <v>36.67</v>
      </c>
      <c r="H11" s="3">
        <v>37.19</v>
      </c>
      <c r="I11" s="3">
        <v>37.38</v>
      </c>
      <c r="J11" s="3">
        <v>36.92</v>
      </c>
      <c r="K11" s="3">
        <v>36.88</v>
      </c>
      <c r="L11" s="3">
        <v>37.37</v>
      </c>
      <c r="M11" s="3">
        <v>37.31</v>
      </c>
      <c r="N11" s="3">
        <v>37.88</v>
      </c>
      <c r="O11" s="3"/>
      <c r="P11" s="3">
        <f t="shared" si="0"/>
        <v>37.12384615384615</v>
      </c>
      <c r="Q11" s="3">
        <f t="shared" si="1"/>
        <v>0.33152522431786524</v>
      </c>
    </row>
    <row r="12" spans="1:17" ht="12.75">
      <c r="A12" s="1" t="s">
        <v>18</v>
      </c>
      <c r="B12" s="3">
        <v>20.57</v>
      </c>
      <c r="C12" s="3">
        <v>20.74</v>
      </c>
      <c r="D12" s="3">
        <v>20.73</v>
      </c>
      <c r="E12" s="3">
        <v>20.76</v>
      </c>
      <c r="F12" s="3">
        <v>20.91</v>
      </c>
      <c r="G12" s="3">
        <v>20.84</v>
      </c>
      <c r="H12" s="3">
        <v>20.79</v>
      </c>
      <c r="I12" s="3">
        <v>20.88</v>
      </c>
      <c r="J12" s="3">
        <v>20.83</v>
      </c>
      <c r="K12" s="3">
        <v>20.65</v>
      </c>
      <c r="L12" s="3">
        <v>20.85</v>
      </c>
      <c r="M12" s="3">
        <v>20.84</v>
      </c>
      <c r="N12" s="3">
        <v>20.97</v>
      </c>
      <c r="O12" s="3"/>
      <c r="P12" s="3">
        <f t="shared" si="0"/>
        <v>20.79692307692308</v>
      </c>
      <c r="Q12" s="3">
        <f t="shared" si="1"/>
        <v>0.1078103748391757</v>
      </c>
    </row>
    <row r="13" spans="1:17" ht="12.75">
      <c r="A13" s="1" t="s">
        <v>19</v>
      </c>
      <c r="B13" s="3">
        <v>2.85</v>
      </c>
      <c r="C13" s="3">
        <v>2.91</v>
      </c>
      <c r="D13" s="3">
        <v>2.82</v>
      </c>
      <c r="E13" s="3">
        <v>2.91</v>
      </c>
      <c r="F13" s="3">
        <v>2.87</v>
      </c>
      <c r="G13" s="3">
        <v>2.85</v>
      </c>
      <c r="H13" s="3">
        <v>2.87</v>
      </c>
      <c r="I13" s="3">
        <v>2.84</v>
      </c>
      <c r="J13" s="3">
        <v>2.79</v>
      </c>
      <c r="K13" s="3">
        <v>2.91</v>
      </c>
      <c r="L13" s="3">
        <v>2.93</v>
      </c>
      <c r="M13" s="3">
        <v>2.9</v>
      </c>
      <c r="N13" s="3">
        <v>2.89</v>
      </c>
      <c r="O13" s="3"/>
      <c r="P13" s="3">
        <f t="shared" si="0"/>
        <v>2.8723076923076927</v>
      </c>
      <c r="Q13" s="3">
        <f t="shared" si="1"/>
        <v>0.04105968139057864</v>
      </c>
    </row>
    <row r="14" spans="1:17" ht="12.75">
      <c r="A14" s="1" t="s">
        <v>20</v>
      </c>
      <c r="B14" s="3">
        <v>7.85</v>
      </c>
      <c r="C14" s="3">
        <v>8.23</v>
      </c>
      <c r="D14" s="3">
        <v>8.32</v>
      </c>
      <c r="E14" s="3">
        <v>8.52</v>
      </c>
      <c r="F14" s="3">
        <v>8.17</v>
      </c>
      <c r="G14" s="3">
        <v>8.17</v>
      </c>
      <c r="H14" s="3">
        <v>8.28</v>
      </c>
      <c r="I14" s="3">
        <v>8.69</v>
      </c>
      <c r="J14" s="3">
        <v>8.69</v>
      </c>
      <c r="K14" s="3">
        <v>8.4</v>
      </c>
      <c r="L14" s="3">
        <v>8.63</v>
      </c>
      <c r="M14" s="3">
        <v>8.48</v>
      </c>
      <c r="N14" s="3">
        <v>8.03</v>
      </c>
      <c r="O14" s="3"/>
      <c r="P14" s="3">
        <f t="shared" si="0"/>
        <v>8.343076923076923</v>
      </c>
      <c r="Q14" s="3">
        <f t="shared" si="1"/>
        <v>0.25733844820209306</v>
      </c>
    </row>
    <row r="15" spans="1:17" ht="12.75">
      <c r="A15" s="1" t="s">
        <v>21</v>
      </c>
      <c r="B15" s="3">
        <v>24.84</v>
      </c>
      <c r="C15" s="3">
        <v>24.84</v>
      </c>
      <c r="D15" s="3">
        <v>24.96</v>
      </c>
      <c r="E15" s="3">
        <v>24.75</v>
      </c>
      <c r="F15" s="3">
        <v>24.92</v>
      </c>
      <c r="G15" s="3">
        <v>24.87</v>
      </c>
      <c r="H15" s="3">
        <v>24.39</v>
      </c>
      <c r="I15" s="3">
        <v>25</v>
      </c>
      <c r="J15" s="3">
        <v>24.72</v>
      </c>
      <c r="K15" s="3">
        <v>24.94</v>
      </c>
      <c r="L15" s="3">
        <v>24.35</v>
      </c>
      <c r="M15" s="3">
        <v>24.5</v>
      </c>
      <c r="N15" s="3">
        <v>24.59</v>
      </c>
      <c r="O15" s="3"/>
      <c r="P15" s="3">
        <f t="shared" si="0"/>
        <v>24.74384615384615</v>
      </c>
      <c r="Q15" s="3">
        <f t="shared" si="1"/>
        <v>0.21990674014042688</v>
      </c>
    </row>
    <row r="16" spans="1:17" ht="12.75">
      <c r="A16" s="1" t="s">
        <v>22</v>
      </c>
      <c r="B16" s="3">
        <v>98.17</v>
      </c>
      <c r="C16" s="3">
        <v>98.43</v>
      </c>
      <c r="D16" s="3">
        <v>98.51</v>
      </c>
      <c r="E16" s="3">
        <v>98.82</v>
      </c>
      <c r="F16" s="3">
        <v>98.99</v>
      </c>
      <c r="G16" s="3">
        <v>98.21</v>
      </c>
      <c r="H16" s="3">
        <v>98.22</v>
      </c>
      <c r="I16" s="3">
        <v>99.46</v>
      </c>
      <c r="J16" s="3">
        <v>98.52</v>
      </c>
      <c r="K16" s="3">
        <v>98.47</v>
      </c>
      <c r="L16" s="3">
        <v>98.65</v>
      </c>
      <c r="M16" s="3">
        <v>98.82</v>
      </c>
      <c r="N16" s="3">
        <v>99.28</v>
      </c>
      <c r="O16" s="3"/>
      <c r="P16" s="3">
        <f t="shared" si="0"/>
        <v>98.6576923076923</v>
      </c>
      <c r="Q16" s="3">
        <f t="shared" si="1"/>
        <v>0.4033020754987991</v>
      </c>
    </row>
    <row r="17" spans="2:17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9" ht="12.75">
      <c r="A18" s="1" t="s">
        <v>23</v>
      </c>
      <c r="B18" s="24">
        <v>12</v>
      </c>
      <c r="C18" s="3" t="s">
        <v>23</v>
      </c>
      <c r="D18" s="3" t="s">
        <v>24</v>
      </c>
      <c r="E18" s="3" t="s">
        <v>14</v>
      </c>
      <c r="F18" s="3" t="s">
        <v>15</v>
      </c>
      <c r="G18" s="3" t="s">
        <v>25</v>
      </c>
      <c r="H18" s="3" t="s">
        <v>23</v>
      </c>
      <c r="I18" s="3" t="s">
        <v>24</v>
      </c>
      <c r="J18" s="3"/>
      <c r="K18" s="3"/>
      <c r="L18" s="3"/>
      <c r="M18" s="3"/>
      <c r="N18" s="3"/>
      <c r="O18" s="3"/>
      <c r="P18" s="8" t="s">
        <v>49</v>
      </c>
      <c r="Q18" s="8" t="s">
        <v>50</v>
      </c>
      <c r="R18" s="5" t="s">
        <v>51</v>
      </c>
      <c r="S18" s="5" t="s">
        <v>57</v>
      </c>
    </row>
    <row r="19" spans="1:19" ht="12.75">
      <c r="A19" s="1" t="s">
        <v>27</v>
      </c>
      <c r="B19" s="3">
        <v>2.999</v>
      </c>
      <c r="C19" s="3">
        <v>2.972</v>
      </c>
      <c r="D19" s="3">
        <v>2.974</v>
      </c>
      <c r="E19" s="3">
        <v>2.985</v>
      </c>
      <c r="F19" s="3">
        <v>2.991</v>
      </c>
      <c r="G19" s="3">
        <v>2.97</v>
      </c>
      <c r="H19" s="3">
        <v>3.003</v>
      </c>
      <c r="I19" s="3">
        <v>2.991</v>
      </c>
      <c r="J19" s="3">
        <v>2.983</v>
      </c>
      <c r="K19" s="3">
        <v>2.983</v>
      </c>
      <c r="L19" s="3">
        <v>3.006</v>
      </c>
      <c r="M19" s="3">
        <v>2.997</v>
      </c>
      <c r="N19" s="3">
        <v>3.018</v>
      </c>
      <c r="O19" s="3"/>
      <c r="P19" s="3">
        <f aca="true" t="shared" si="2" ref="P19:P26">AVERAGE(B19:N19)</f>
        <v>2.990153846153846</v>
      </c>
      <c r="Q19" s="3">
        <f aca="true" t="shared" si="3" ref="Q19:Q26">STDEV(B19:N19)</f>
        <v>0.0142702847077805</v>
      </c>
      <c r="R19" s="3">
        <f>P19*8/8.02</f>
        <v>2.9826971033953575</v>
      </c>
      <c r="S19" s="9">
        <v>3</v>
      </c>
    </row>
    <row r="20" spans="1:19" ht="12.75">
      <c r="A20" s="1" t="s">
        <v>28</v>
      </c>
      <c r="B20" s="3">
        <v>1.96</v>
      </c>
      <c r="C20" s="3">
        <v>1.977</v>
      </c>
      <c r="D20" s="3">
        <v>1.975</v>
      </c>
      <c r="E20" s="3">
        <v>1.969</v>
      </c>
      <c r="F20" s="3">
        <v>1.977</v>
      </c>
      <c r="G20" s="3">
        <v>1.99</v>
      </c>
      <c r="H20" s="3">
        <v>1.979</v>
      </c>
      <c r="I20" s="3">
        <v>1.97</v>
      </c>
      <c r="J20" s="3">
        <v>1.984</v>
      </c>
      <c r="K20" s="3">
        <v>1.969</v>
      </c>
      <c r="L20" s="3">
        <v>1.977</v>
      </c>
      <c r="M20" s="3">
        <v>1.973</v>
      </c>
      <c r="N20" s="3">
        <v>1.969</v>
      </c>
      <c r="O20" s="3"/>
      <c r="P20" s="3">
        <f t="shared" si="2"/>
        <v>1.9745384615384618</v>
      </c>
      <c r="Q20" s="3">
        <f t="shared" si="3"/>
        <v>0.00760060726314271</v>
      </c>
      <c r="R20" s="3">
        <f aca="true" t="shared" si="4" ref="R20:R26">P20*8/8.02</f>
        <v>1.969614425474775</v>
      </c>
      <c r="S20" s="9">
        <v>1.98</v>
      </c>
    </row>
    <row r="21" spans="1:19" ht="12.75">
      <c r="A21" s="1" t="s">
        <v>53</v>
      </c>
      <c r="B21" s="3">
        <v>0.04</v>
      </c>
      <c r="C21" s="3">
        <v>0.02299999999999991</v>
      </c>
      <c r="D21" s="3">
        <v>0.02499999999999991</v>
      </c>
      <c r="E21" s="3">
        <v>0.030999999999999917</v>
      </c>
      <c r="F21" s="3">
        <v>0.02299999999999991</v>
      </c>
      <c r="G21" s="3">
        <v>0.01</v>
      </c>
      <c r="H21" s="3">
        <v>0.020999999999999908</v>
      </c>
      <c r="I21" s="3">
        <v>0.03</v>
      </c>
      <c r="J21" s="3">
        <v>0.016000000000000014</v>
      </c>
      <c r="K21" s="3">
        <v>0.030999999999999917</v>
      </c>
      <c r="L21" s="3">
        <v>0.02299999999999991</v>
      </c>
      <c r="M21" s="3">
        <v>0.026999999999999913</v>
      </c>
      <c r="N21" s="3">
        <v>0.030999999999999917</v>
      </c>
      <c r="O21" s="3"/>
      <c r="P21" s="3">
        <f t="shared" si="2"/>
        <v>0.025461538461538404</v>
      </c>
      <c r="Q21" s="3">
        <f t="shared" si="3"/>
        <v>0.00760060726318829</v>
      </c>
      <c r="R21" s="3">
        <f t="shared" si="4"/>
        <v>0.025398043353155517</v>
      </c>
      <c r="S21" s="9">
        <v>0.02</v>
      </c>
    </row>
    <row r="22" spans="1:24" ht="12.75">
      <c r="A22" s="1" t="s">
        <v>52</v>
      </c>
      <c r="B22" s="3">
        <v>1.639</v>
      </c>
      <c r="C22" s="3">
        <v>1.657</v>
      </c>
      <c r="D22" s="3">
        <v>1.6620000000000001</v>
      </c>
      <c r="E22" s="3">
        <v>1.635</v>
      </c>
      <c r="F22" s="3">
        <v>1.649</v>
      </c>
      <c r="G22" s="3">
        <v>1.675</v>
      </c>
      <c r="H22" s="3">
        <v>1.6260000000000001</v>
      </c>
      <c r="I22" s="3">
        <v>1.643</v>
      </c>
      <c r="J22" s="3">
        <v>1.654</v>
      </c>
      <c r="K22" s="3">
        <v>1.6560000000000001</v>
      </c>
      <c r="L22" s="3">
        <v>1.615</v>
      </c>
      <c r="M22" s="3">
        <v>1.619</v>
      </c>
      <c r="N22" s="3">
        <v>1.607</v>
      </c>
      <c r="O22" s="3"/>
      <c r="P22" s="3">
        <f t="shared" si="2"/>
        <v>1.6413076923076924</v>
      </c>
      <c r="Q22" s="3">
        <f t="shared" si="3"/>
        <v>0.02019647087730403</v>
      </c>
      <c r="R22" s="3">
        <f t="shared" si="4"/>
        <v>1.6372146556685212</v>
      </c>
      <c r="S22" s="9">
        <v>1.63</v>
      </c>
      <c r="T22" s="3"/>
      <c r="U22" s="3"/>
      <c r="X22" s="3"/>
    </row>
    <row r="23" spans="1:24" ht="12.75">
      <c r="A23" s="1" t="s">
        <v>26</v>
      </c>
      <c r="B23" s="3">
        <v>0.598</v>
      </c>
      <c r="C23" s="3">
        <v>0.596</v>
      </c>
      <c r="D23" s="3">
        <v>0.589</v>
      </c>
      <c r="E23" s="3">
        <v>0.578</v>
      </c>
      <c r="F23" s="3">
        <v>0.578</v>
      </c>
      <c r="G23" s="3">
        <v>0.582</v>
      </c>
      <c r="H23" s="3">
        <v>0.564</v>
      </c>
      <c r="I23" s="3">
        <v>0.558</v>
      </c>
      <c r="J23" s="3">
        <v>0.55</v>
      </c>
      <c r="K23" s="3">
        <v>0.566</v>
      </c>
      <c r="L23" s="3">
        <v>0.544</v>
      </c>
      <c r="M23" s="3">
        <v>0.573</v>
      </c>
      <c r="N23" s="3">
        <v>0.583</v>
      </c>
      <c r="O23" s="3"/>
      <c r="P23" s="3">
        <f t="shared" si="2"/>
        <v>0.5737692307692307</v>
      </c>
      <c r="Q23" s="3">
        <f t="shared" si="3"/>
        <v>0.01672898605292745</v>
      </c>
      <c r="R23" s="3">
        <f t="shared" si="4"/>
        <v>0.5723383848072127</v>
      </c>
      <c r="S23" s="9">
        <v>0.57</v>
      </c>
      <c r="T23" s="3"/>
      <c r="U23" s="3"/>
      <c r="X23" s="3"/>
    </row>
    <row r="24" spans="1:24" ht="12.75">
      <c r="A24" s="1" t="s">
        <v>30</v>
      </c>
      <c r="B24" s="3">
        <v>0.537</v>
      </c>
      <c r="C24" s="3">
        <v>0.564</v>
      </c>
      <c r="D24" s="3">
        <v>0.57</v>
      </c>
      <c r="E24" s="3">
        <v>0.581</v>
      </c>
      <c r="F24" s="3">
        <v>0.556</v>
      </c>
      <c r="G24" s="3">
        <v>0.56</v>
      </c>
      <c r="H24" s="3">
        <v>0.567</v>
      </c>
      <c r="I24" s="3">
        <v>0.589</v>
      </c>
      <c r="J24" s="3">
        <v>0.595</v>
      </c>
      <c r="K24" s="3">
        <v>0.576</v>
      </c>
      <c r="L24" s="3">
        <v>0.588</v>
      </c>
      <c r="M24" s="3">
        <v>0.577</v>
      </c>
      <c r="N24" s="3">
        <v>0.542</v>
      </c>
      <c r="O24" s="3"/>
      <c r="P24" s="3">
        <f t="shared" si="2"/>
        <v>0.5693846153846153</v>
      </c>
      <c r="Q24" s="3">
        <f t="shared" si="3"/>
        <v>0.01761882734245685</v>
      </c>
      <c r="R24" s="3">
        <f>P24*8/8.02</f>
        <v>0.5679647036255514</v>
      </c>
      <c r="S24" s="9">
        <v>0.56</v>
      </c>
      <c r="T24" s="3"/>
      <c r="U24" s="3"/>
      <c r="X24" s="3"/>
    </row>
    <row r="25" spans="1:24" ht="12.75">
      <c r="A25" s="1" t="s">
        <v>29</v>
      </c>
      <c r="B25" s="3">
        <v>0.247</v>
      </c>
      <c r="C25" s="3">
        <v>0.252</v>
      </c>
      <c r="D25" s="3">
        <v>0.244</v>
      </c>
      <c r="E25" s="3">
        <v>0.251</v>
      </c>
      <c r="F25" s="3">
        <v>0.247</v>
      </c>
      <c r="G25" s="3">
        <v>0.247</v>
      </c>
      <c r="H25" s="3">
        <v>0.248</v>
      </c>
      <c r="I25" s="3">
        <v>0.244</v>
      </c>
      <c r="J25" s="3">
        <v>0.242</v>
      </c>
      <c r="K25" s="3">
        <v>0.252</v>
      </c>
      <c r="L25" s="3">
        <v>0.252</v>
      </c>
      <c r="M25" s="3">
        <v>0.25</v>
      </c>
      <c r="N25" s="3">
        <v>0.247</v>
      </c>
      <c r="O25" s="3"/>
      <c r="P25" s="3">
        <f t="shared" si="2"/>
        <v>0.2479230769230769</v>
      </c>
      <c r="Q25" s="3">
        <f t="shared" si="3"/>
        <v>0.0033282011773521835</v>
      </c>
      <c r="R25" s="3">
        <f t="shared" si="4"/>
        <v>0.24730481488586226</v>
      </c>
      <c r="S25" s="9">
        <v>0.24</v>
      </c>
      <c r="T25" s="3"/>
      <c r="U25" s="3"/>
      <c r="X25" s="3"/>
    </row>
    <row r="26" spans="1:19" ht="12.75">
      <c r="A26" s="1" t="s">
        <v>22</v>
      </c>
      <c r="B26" s="3">
        <f aca="true" t="shared" si="5" ref="B26:N26">SUM(B19:B25)</f>
        <v>8.02</v>
      </c>
      <c r="C26" s="3">
        <f t="shared" si="5"/>
        <v>8.041</v>
      </c>
      <c r="D26" s="3">
        <f t="shared" si="5"/>
        <v>8.039</v>
      </c>
      <c r="E26" s="3">
        <f t="shared" si="5"/>
        <v>8.03</v>
      </c>
      <c r="F26" s="3">
        <f t="shared" si="5"/>
        <v>8.021</v>
      </c>
      <c r="G26" s="3">
        <f t="shared" si="5"/>
        <v>8.033999999999999</v>
      </c>
      <c r="H26" s="3">
        <f t="shared" si="5"/>
        <v>8.008000000000001</v>
      </c>
      <c r="I26" s="3">
        <f t="shared" si="5"/>
        <v>8.025</v>
      </c>
      <c r="J26" s="3">
        <f t="shared" si="5"/>
        <v>8.024000000000001</v>
      </c>
      <c r="K26" s="3">
        <f t="shared" si="5"/>
        <v>8.033</v>
      </c>
      <c r="L26" s="3">
        <f t="shared" si="5"/>
        <v>8.004999999999999</v>
      </c>
      <c r="M26" s="3">
        <f t="shared" si="5"/>
        <v>8.016</v>
      </c>
      <c r="N26" s="3">
        <f t="shared" si="5"/>
        <v>7.997</v>
      </c>
      <c r="O26" s="3"/>
      <c r="P26" s="3">
        <f t="shared" si="2"/>
        <v>8.022538461538462</v>
      </c>
      <c r="Q26" s="3">
        <f t="shared" si="3"/>
        <v>0.013351750101318609</v>
      </c>
      <c r="R26" s="3">
        <f t="shared" si="4"/>
        <v>8.002532131210437</v>
      </c>
      <c r="S26" s="3"/>
    </row>
    <row r="28" spans="1:17" ht="23.25">
      <c r="A28" s="17" t="s">
        <v>64</v>
      </c>
      <c r="B28" s="17"/>
      <c r="C28" s="17"/>
      <c r="H28" s="6" t="s">
        <v>56</v>
      </c>
      <c r="I28" s="7"/>
      <c r="J28" s="7"/>
      <c r="K28" s="7"/>
      <c r="L28" s="7"/>
      <c r="M28" s="7"/>
      <c r="N28" s="7"/>
      <c r="O28" s="7"/>
      <c r="P28" s="7"/>
      <c r="Q28" s="7"/>
    </row>
    <row r="29" spans="1:19" ht="23.25">
      <c r="A29" s="18" t="s">
        <v>65</v>
      </c>
      <c r="B29" s="18"/>
      <c r="C29" s="18"/>
      <c r="H29" s="21" t="s">
        <v>76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2" spans="1:8" ht="12.75">
      <c r="A32" s="19" t="s">
        <v>66</v>
      </c>
      <c r="B32" s="19"/>
      <c r="C32" s="19"/>
      <c r="D32" s="19"/>
      <c r="E32" s="19"/>
      <c r="F32" s="19"/>
      <c r="G32" s="19"/>
      <c r="H32" s="19"/>
    </row>
    <row r="33" spans="1:8" ht="12.75">
      <c r="A33" s="20" t="s">
        <v>32</v>
      </c>
      <c r="B33" s="20" t="s">
        <v>33</v>
      </c>
      <c r="C33" s="20" t="s">
        <v>34</v>
      </c>
      <c r="D33" s="20" t="s">
        <v>35</v>
      </c>
      <c r="E33" s="20" t="s">
        <v>36</v>
      </c>
      <c r="F33" s="20" t="s">
        <v>37</v>
      </c>
      <c r="G33" s="20" t="s">
        <v>38</v>
      </c>
      <c r="H33" s="20" t="s">
        <v>39</v>
      </c>
    </row>
    <row r="34" spans="1:8" ht="12.75">
      <c r="A34" s="1" t="s">
        <v>40</v>
      </c>
      <c r="B34" s="1" t="s">
        <v>26</v>
      </c>
      <c r="C34" s="1" t="s">
        <v>41</v>
      </c>
      <c r="D34" s="1">
        <v>20</v>
      </c>
      <c r="E34" s="1">
        <v>10</v>
      </c>
      <c r="F34" s="1">
        <v>450</v>
      </c>
      <c r="G34" s="1">
        <v>-600</v>
      </c>
      <c r="H34" s="1" t="s">
        <v>42</v>
      </c>
    </row>
    <row r="35" spans="1:8" ht="12.75">
      <c r="A35" s="1" t="s">
        <v>40</v>
      </c>
      <c r="B35" s="1" t="s">
        <v>27</v>
      </c>
      <c r="C35" s="1" t="s">
        <v>41</v>
      </c>
      <c r="D35" s="1">
        <v>20</v>
      </c>
      <c r="E35" s="1">
        <v>10</v>
      </c>
      <c r="F35" s="1">
        <v>600</v>
      </c>
      <c r="G35" s="1">
        <v>-600</v>
      </c>
      <c r="H35" s="1" t="s">
        <v>42</v>
      </c>
    </row>
    <row r="36" spans="1:8" ht="12.75">
      <c r="A36" s="1" t="s">
        <v>40</v>
      </c>
      <c r="B36" s="1" t="s">
        <v>28</v>
      </c>
      <c r="C36" s="1" t="s">
        <v>41</v>
      </c>
      <c r="D36" s="1">
        <v>20</v>
      </c>
      <c r="E36" s="1">
        <v>10</v>
      </c>
      <c r="F36" s="1">
        <v>600</v>
      </c>
      <c r="G36" s="1">
        <v>-600</v>
      </c>
      <c r="H36" s="1" t="s">
        <v>42</v>
      </c>
    </row>
    <row r="37" spans="1:8" ht="12.75">
      <c r="A37" s="1" t="s">
        <v>43</v>
      </c>
      <c r="B37" s="1" t="s">
        <v>29</v>
      </c>
      <c r="C37" s="1" t="s">
        <v>41</v>
      </c>
      <c r="D37" s="1">
        <v>20</v>
      </c>
      <c r="E37" s="1">
        <v>10</v>
      </c>
      <c r="F37" s="1">
        <v>600</v>
      </c>
      <c r="G37" s="1">
        <v>-600</v>
      </c>
      <c r="H37" s="1" t="s">
        <v>44</v>
      </c>
    </row>
    <row r="38" spans="1:8" ht="12.75">
      <c r="A38" s="1" t="s">
        <v>45</v>
      </c>
      <c r="B38" s="1" t="s">
        <v>30</v>
      </c>
      <c r="C38" s="1" t="s">
        <v>41</v>
      </c>
      <c r="D38" s="1">
        <v>20</v>
      </c>
      <c r="E38" s="1">
        <v>10</v>
      </c>
      <c r="F38" s="1">
        <v>500</v>
      </c>
      <c r="G38" s="1">
        <v>-500</v>
      </c>
      <c r="H38" s="1" t="s">
        <v>46</v>
      </c>
    </row>
    <row r="39" spans="1:8" ht="12.75">
      <c r="A39" s="1" t="s">
        <v>45</v>
      </c>
      <c r="B39" s="1" t="s">
        <v>31</v>
      </c>
      <c r="C39" s="1" t="s">
        <v>41</v>
      </c>
      <c r="D39" s="1">
        <v>20</v>
      </c>
      <c r="E39" s="1">
        <v>10</v>
      </c>
      <c r="F39" s="1">
        <v>500</v>
      </c>
      <c r="G39" s="1">
        <v>-250</v>
      </c>
      <c r="H39" s="1" t="s">
        <v>47</v>
      </c>
    </row>
    <row r="41" ht="12.75">
      <c r="A41" s="1" t="s">
        <v>67</v>
      </c>
    </row>
    <row r="42" ht="12.75">
      <c r="A42" s="1" t="s">
        <v>68</v>
      </c>
    </row>
    <row r="43" ht="12.75">
      <c r="A43" s="1" t="s">
        <v>69</v>
      </c>
    </row>
    <row r="44" ht="12.75">
      <c r="A44" s="1" t="s">
        <v>70</v>
      </c>
    </row>
    <row r="45" ht="12.75">
      <c r="A45" s="1" t="s">
        <v>75</v>
      </c>
    </row>
    <row r="47" ht="12.75">
      <c r="A47" s="1" t="s">
        <v>71</v>
      </c>
    </row>
    <row r="48" ht="12.75">
      <c r="A48" s="1" t="s">
        <v>72</v>
      </c>
    </row>
    <row r="49" ht="12.75">
      <c r="A49" s="1" t="s">
        <v>73</v>
      </c>
    </row>
    <row r="50" ht="12.75">
      <c r="A50" s="1" t="s">
        <v>74</v>
      </c>
    </row>
  </sheetData>
  <mergeCells count="4">
    <mergeCell ref="A1:T1"/>
    <mergeCell ref="A28:C28"/>
    <mergeCell ref="A32:H32"/>
    <mergeCell ref="H29:S29"/>
  </mergeCells>
  <printOptions/>
  <pageMargins left="1.11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cp:lastPrinted>2006-09-27T17:13:26Z</cp:lastPrinted>
  <dcterms:created xsi:type="dcterms:W3CDTF">2006-09-27T17:06:58Z</dcterms:created>
  <dcterms:modified xsi:type="dcterms:W3CDTF">2007-05-03T20:25:12Z</dcterms:modified>
  <cp:category/>
  <cp:version/>
  <cp:contentType/>
  <cp:contentStatus/>
</cp:coreProperties>
</file>