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965" windowHeight="1081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<sst xmlns="http://schemas.openxmlformats.org/spreadsheetml/2006/main" count="100" uniqueCount="76">
  <si>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ancylite60218FCancylite60218FCancylite60218FCancylite60218FCancylite60218FCancylite60218FCancylite60218FCancylite60218FCancylite60218FCancylite60218FCancylite60218FCancylite60218FC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</si>
  <si>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</si>
  <si>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</si>
  <si>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</si>
  <si>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</si>
  <si>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</si>
  <si>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</si>
  <si>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</si>
  <si>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</si>
  <si>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</si>
  <si>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</si>
  <si>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</si>
  <si>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</si>
  <si>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</si>
  <si>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</si>
  <si>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</si>
  <si>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</si>
  <si>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</si>
  <si>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</si>
  <si>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</si>
  <si>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CaO</t>
  </si>
  <si>
    <t>SrO</t>
  </si>
  <si>
    <t>Y2O3</t>
  </si>
  <si>
    <t>Nb2O3</t>
  </si>
  <si>
    <t>La2O3</t>
  </si>
  <si>
    <t>Ce2O3</t>
  </si>
  <si>
    <t>Nd2O3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</si>
  <si>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</si>
  <si>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</si>
  <si>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</si>
  <si>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</si>
  <si>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</si>
  <si>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</si>
  <si>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</si>
  <si>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</si>
  <si>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</si>
  <si>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Ca</t>
  </si>
  <si>
    <t>Sr</t>
  </si>
  <si>
    <t>Y</t>
  </si>
  <si>
    <t>Nb</t>
  </si>
  <si>
    <t>La</t>
  </si>
  <si>
    <t>Ce</t>
  </si>
  <si>
    <t>Nd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</si>
  <si>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</si>
  <si>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</si>
  <si>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</si>
  <si>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</si>
  <si>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</si>
  <si>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</si>
  <si>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</si>
  <si>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</si>
  <si>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</si>
  <si>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SrTiO3</t>
  </si>
  <si>
    <t>YAG</t>
  </si>
  <si>
    <t>Ka</t>
  </si>
  <si>
    <t>MgF2</t>
  </si>
  <si>
    <t>PET</t>
  </si>
  <si>
    <t>wollast</t>
  </si>
  <si>
    <t>nb</t>
  </si>
  <si>
    <t>LaPO4</t>
  </si>
  <si>
    <t>CePO4</t>
  </si>
  <si>
    <t>LIF</t>
  </si>
  <si>
    <t>NdPO4</t>
  </si>
  <si>
    <t>Ce La &lt;Pr Nd Sr Ca &lt;F</t>
  </si>
  <si>
    <r>
      <t>(Ce,La,Sr,Ca)CO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(OH,H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O)</t>
    </r>
  </si>
  <si>
    <t>the value could be due to the overlapping with Ce. However, I saw F in WDS</t>
  </si>
  <si>
    <t>OH</t>
  </si>
  <si>
    <t>H2O</t>
  </si>
  <si>
    <t>CO2</t>
  </si>
  <si>
    <r>
      <t>(Ce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(La,Pr)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Sr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0.67</t>
    </r>
    <r>
      <rPr>
        <sz val="14"/>
        <rFont val="Times New Roman"/>
        <family val="1"/>
      </rPr>
      <t>(H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O)</t>
    </r>
    <r>
      <rPr>
        <vertAlign val="subscript"/>
        <sz val="14"/>
        <rFont val="Times New Roman"/>
        <family val="1"/>
      </rPr>
      <t>0.27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</si>
  <si>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WDS scan</t>
  </si>
  <si>
    <t>Totals*</t>
  </si>
  <si>
    <t>* = total adjusted for F=-O</t>
  </si>
  <si>
    <t>adjusted</t>
  </si>
  <si>
    <t>charge (-)</t>
  </si>
  <si>
    <t>charge (+)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</si>
</sst>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2" fontId="6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R31" sqref="R31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9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7" t="s">
        <v>70</v>
      </c>
      <c r="P3" s="7"/>
      <c r="Q3" s="8" t="s">
        <v>63</v>
      </c>
      <c r="R3" s="7"/>
      <c r="S3" s="7"/>
    </row>
    <row r="4" spans="1:17" ht="12.75">
      <c r="A4" s="1" t="s">
        <v>19</v>
      </c>
      <c r="B4" s="2">
        <v>0.760012</v>
      </c>
      <c r="C4" s="2">
        <v>0.604555</v>
      </c>
      <c r="D4" s="2">
        <v>0.673647</v>
      </c>
      <c r="E4" s="2">
        <v>0.604555</v>
      </c>
      <c r="F4" s="2">
        <v>0.777285</v>
      </c>
      <c r="G4" s="2">
        <v>0.777285</v>
      </c>
      <c r="H4" s="2">
        <v>0.604555</v>
      </c>
      <c r="I4" s="2">
        <v>0.7254659999999999</v>
      </c>
      <c r="J4" s="2">
        <v>0.811831</v>
      </c>
      <c r="K4" s="2">
        <v>0.639101</v>
      </c>
      <c r="L4" s="2">
        <v>0.950015</v>
      </c>
      <c r="M4" s="2">
        <v>0.742739</v>
      </c>
      <c r="O4" s="2">
        <f>AVERAGE(B4:M4)</f>
        <v>0.7225871666666666</v>
      </c>
      <c r="P4" s="2">
        <f>STDEV(B4:M4)</f>
        <v>0.10385586444056576</v>
      </c>
      <c r="Q4" s="1" t="s">
        <v>73</v>
      </c>
    </row>
    <row r="5" spans="1:20" ht="12.75">
      <c r="A5" s="1" t="s">
        <v>20</v>
      </c>
      <c r="B5" s="2">
        <v>4.57</v>
      </c>
      <c r="C5" s="2">
        <v>4.98</v>
      </c>
      <c r="D5" s="2">
        <v>4.1</v>
      </c>
      <c r="E5" s="2">
        <v>4.66</v>
      </c>
      <c r="F5" s="2">
        <v>4.43</v>
      </c>
      <c r="G5" s="2">
        <v>4.32</v>
      </c>
      <c r="H5" s="2">
        <v>4.27</v>
      </c>
      <c r="I5" s="2">
        <v>5.17</v>
      </c>
      <c r="J5" s="2">
        <v>4.88</v>
      </c>
      <c r="K5" s="2">
        <v>5.57</v>
      </c>
      <c r="L5" s="2">
        <v>5.99</v>
      </c>
      <c r="M5" s="2">
        <v>5.14</v>
      </c>
      <c r="N5" s="2"/>
      <c r="O5" s="2">
        <v>4.84</v>
      </c>
      <c r="P5" s="2">
        <v>0.54</v>
      </c>
      <c r="Q5" s="2"/>
      <c r="R5" s="2"/>
      <c r="S5" s="2"/>
      <c r="T5" s="2"/>
    </row>
    <row r="6" spans="1:20" ht="12.75">
      <c r="A6" s="1" t="s">
        <v>21</v>
      </c>
      <c r="B6" s="2">
        <v>4.78</v>
      </c>
      <c r="C6" s="2">
        <v>4.45</v>
      </c>
      <c r="D6" s="2">
        <v>5.67</v>
      </c>
      <c r="E6" s="2">
        <v>4.92</v>
      </c>
      <c r="F6" s="2">
        <v>4.67</v>
      </c>
      <c r="G6" s="2">
        <v>5.9</v>
      </c>
      <c r="H6" s="2">
        <v>5.96</v>
      </c>
      <c r="I6" s="2">
        <v>4.34</v>
      </c>
      <c r="J6" s="2">
        <v>4.38</v>
      </c>
      <c r="K6" s="2">
        <v>3.7</v>
      </c>
      <c r="L6" s="2">
        <v>3.31</v>
      </c>
      <c r="M6" s="2">
        <v>4.54</v>
      </c>
      <c r="N6" s="2"/>
      <c r="O6" s="2">
        <v>4.72</v>
      </c>
      <c r="P6" s="2">
        <v>0.78</v>
      </c>
      <c r="Q6" s="2"/>
      <c r="R6" s="2"/>
      <c r="S6" s="2"/>
      <c r="T6" s="2"/>
    </row>
    <row r="7" spans="1:20" ht="12.75">
      <c r="A7" s="1" t="s">
        <v>22</v>
      </c>
      <c r="B7" s="2">
        <v>0.02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/>
      <c r="O7" s="2">
        <v>0</v>
      </c>
      <c r="P7" s="2">
        <v>0.01</v>
      </c>
      <c r="Q7" s="2"/>
      <c r="R7" s="2"/>
      <c r="S7" s="2"/>
      <c r="T7" s="2"/>
    </row>
    <row r="8" spans="1:20" ht="12.75">
      <c r="A8" s="1" t="s">
        <v>23</v>
      </c>
      <c r="B8" s="2">
        <v>0</v>
      </c>
      <c r="C8" s="2">
        <v>0.01</v>
      </c>
      <c r="D8" s="2">
        <v>0.04</v>
      </c>
      <c r="E8" s="2">
        <v>0.03</v>
      </c>
      <c r="F8" s="2">
        <v>0</v>
      </c>
      <c r="G8" s="2">
        <v>0.04</v>
      </c>
      <c r="H8" s="2">
        <v>0</v>
      </c>
      <c r="I8" s="2">
        <v>0</v>
      </c>
      <c r="J8" s="2">
        <v>0.03</v>
      </c>
      <c r="K8" s="2">
        <v>0</v>
      </c>
      <c r="L8" s="2">
        <v>0</v>
      </c>
      <c r="M8" s="2">
        <v>0</v>
      </c>
      <c r="N8" s="2"/>
      <c r="O8" s="2">
        <v>0.01</v>
      </c>
      <c r="P8" s="2">
        <v>0.02</v>
      </c>
      <c r="Q8" s="2"/>
      <c r="R8" s="2"/>
      <c r="S8" s="2"/>
      <c r="T8" s="2"/>
    </row>
    <row r="9" spans="1:20" ht="12.75">
      <c r="A9" s="1" t="s">
        <v>24</v>
      </c>
      <c r="B9" s="2">
        <v>18.46</v>
      </c>
      <c r="C9" s="2">
        <v>17.79</v>
      </c>
      <c r="D9" s="2">
        <v>18.8</v>
      </c>
      <c r="E9" s="2">
        <v>18.35</v>
      </c>
      <c r="F9" s="2">
        <v>18.57</v>
      </c>
      <c r="G9" s="2">
        <v>18.66</v>
      </c>
      <c r="H9" s="2">
        <v>18.14</v>
      </c>
      <c r="I9" s="2">
        <v>17.83</v>
      </c>
      <c r="J9" s="2">
        <v>18.31</v>
      </c>
      <c r="K9" s="2">
        <v>16.99</v>
      </c>
      <c r="L9" s="2">
        <v>16.07</v>
      </c>
      <c r="M9" s="2">
        <v>16.59</v>
      </c>
      <c r="N9" s="2"/>
      <c r="O9" s="2">
        <v>17.88</v>
      </c>
      <c r="P9" s="2">
        <v>0.84</v>
      </c>
      <c r="Q9" s="2"/>
      <c r="R9" s="2"/>
      <c r="S9" s="2"/>
      <c r="T9" s="2"/>
    </row>
    <row r="10" spans="1:20" ht="12.75">
      <c r="A10" s="1" t="s">
        <v>25</v>
      </c>
      <c r="B10" s="2">
        <v>31.22</v>
      </c>
      <c r="C10" s="2">
        <v>32.02</v>
      </c>
      <c r="D10" s="2">
        <v>31.8</v>
      </c>
      <c r="E10" s="2">
        <v>31.9</v>
      </c>
      <c r="F10" s="2">
        <v>30.85</v>
      </c>
      <c r="G10" s="2">
        <v>31.39</v>
      </c>
      <c r="H10" s="2">
        <v>31.33</v>
      </c>
      <c r="I10" s="2">
        <v>31.3</v>
      </c>
      <c r="J10" s="2">
        <v>32.05</v>
      </c>
      <c r="K10" s="2">
        <v>31.47</v>
      </c>
      <c r="L10" s="2">
        <v>31.54</v>
      </c>
      <c r="M10" s="2">
        <v>31.4</v>
      </c>
      <c r="N10" s="2"/>
      <c r="O10" s="2">
        <v>31.52</v>
      </c>
      <c r="P10" s="2">
        <v>0.34</v>
      </c>
      <c r="Q10" s="2"/>
      <c r="R10" s="2"/>
      <c r="S10" s="2"/>
      <c r="T10" s="2"/>
    </row>
    <row r="11" spans="1:20" ht="12.75">
      <c r="A11" s="1" t="s">
        <v>26</v>
      </c>
      <c r="B11" s="2">
        <v>7.57</v>
      </c>
      <c r="C11" s="2">
        <v>7.96</v>
      </c>
      <c r="D11" s="2">
        <v>6.91</v>
      </c>
      <c r="E11" s="2">
        <v>7.73</v>
      </c>
      <c r="F11" s="2">
        <v>7.07</v>
      </c>
      <c r="G11" s="2">
        <v>7.25</v>
      </c>
      <c r="H11" s="2">
        <v>7.86</v>
      </c>
      <c r="I11" s="2">
        <v>7.94</v>
      </c>
      <c r="J11" s="2">
        <v>7.27</v>
      </c>
      <c r="K11" s="2">
        <v>7.88</v>
      </c>
      <c r="L11" s="2">
        <v>8.72</v>
      </c>
      <c r="M11" s="2">
        <v>8.58</v>
      </c>
      <c r="N11" s="2"/>
      <c r="O11" s="2">
        <v>7.73</v>
      </c>
      <c r="P11" s="2">
        <v>0.53</v>
      </c>
      <c r="Q11" s="2"/>
      <c r="R11" s="2"/>
      <c r="S11" s="2"/>
      <c r="T11" s="2"/>
    </row>
    <row r="12" spans="1:20" ht="12.75">
      <c r="A12" s="1" t="s">
        <v>71</v>
      </c>
      <c r="B12" s="2">
        <v>67.06</v>
      </c>
      <c r="C12" s="2">
        <v>67.57</v>
      </c>
      <c r="D12" s="2">
        <v>67.7</v>
      </c>
      <c r="E12" s="2">
        <v>67.94</v>
      </c>
      <c r="F12" s="2">
        <v>66.03</v>
      </c>
      <c r="G12" s="2">
        <v>68.02</v>
      </c>
      <c r="H12" s="2">
        <v>67.91</v>
      </c>
      <c r="I12" s="2">
        <v>67</v>
      </c>
      <c r="J12" s="2">
        <v>67.39</v>
      </c>
      <c r="K12" s="2">
        <v>65.98</v>
      </c>
      <c r="L12" s="2">
        <v>66.19</v>
      </c>
      <c r="M12" s="2">
        <v>66.67</v>
      </c>
      <c r="N12" s="2"/>
      <c r="O12" s="2">
        <v>67.12</v>
      </c>
      <c r="P12" s="2">
        <v>0.72</v>
      </c>
      <c r="Q12" s="2"/>
      <c r="R12" s="2"/>
      <c r="S12" s="2"/>
      <c r="T12" s="2"/>
    </row>
    <row r="13" spans="1:20" ht="12.75">
      <c r="A13" s="1" t="s">
        <v>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1" t="s">
        <v>28</v>
      </c>
      <c r="B14" s="2" t="s">
        <v>29</v>
      </c>
      <c r="C14" s="2" t="s">
        <v>30</v>
      </c>
      <c r="D14" s="2" t="s">
        <v>31</v>
      </c>
      <c r="E14" s="2">
        <v>2.5</v>
      </c>
      <c r="F14" s="2" t="s">
        <v>32</v>
      </c>
      <c r="G14" s="2" t="s">
        <v>33</v>
      </c>
      <c r="H14" s="2" t="s">
        <v>28</v>
      </c>
      <c r="I14" s="2" t="s">
        <v>34</v>
      </c>
      <c r="J14" s="2" t="s">
        <v>17</v>
      </c>
      <c r="K14" s="2" t="s">
        <v>18</v>
      </c>
      <c r="L14" s="2" t="s">
        <v>35</v>
      </c>
      <c r="M14" s="2" t="s">
        <v>28</v>
      </c>
      <c r="N14" s="2"/>
      <c r="O14" s="2">
        <v>2</v>
      </c>
      <c r="P14" s="2"/>
      <c r="Q14" s="2">
        <f>O14*1.5/2</f>
        <v>1.5</v>
      </c>
      <c r="R14" s="2"/>
      <c r="S14" s="2"/>
      <c r="T14" s="2" t="s">
        <v>75</v>
      </c>
    </row>
    <row r="15" spans="1:20" ht="12.75">
      <c r="A15" s="1" t="s">
        <v>41</v>
      </c>
      <c r="B15" s="2">
        <v>0.754</v>
      </c>
      <c r="C15" s="2">
        <v>0.758</v>
      </c>
      <c r="D15" s="2">
        <v>0.762</v>
      </c>
      <c r="E15" s="2">
        <v>0.754</v>
      </c>
      <c r="F15" s="2">
        <v>0.759</v>
      </c>
      <c r="G15" s="2">
        <v>0.75</v>
      </c>
      <c r="H15" s="2">
        <v>0.744</v>
      </c>
      <c r="I15" s="2">
        <v>0.75</v>
      </c>
      <c r="J15" s="2">
        <v>0.769</v>
      </c>
      <c r="K15" s="2">
        <v>0.758</v>
      </c>
      <c r="L15" s="2">
        <v>0.765</v>
      </c>
      <c r="M15" s="2">
        <v>0.757</v>
      </c>
      <c r="N15" s="2"/>
      <c r="O15" s="2">
        <v>0.757</v>
      </c>
      <c r="P15" s="2">
        <v>0.007</v>
      </c>
      <c r="Q15" s="2">
        <f aca="true" t="shared" si="0" ref="Q15:Q20">O15*1.5/2</f>
        <v>0.56775</v>
      </c>
      <c r="R15" s="4">
        <v>0.4</v>
      </c>
      <c r="S15" s="2">
        <v>3</v>
      </c>
      <c r="T15" s="2">
        <f>R15*S15</f>
        <v>1.2000000000000002</v>
      </c>
    </row>
    <row r="16" spans="1:20" ht="12.75">
      <c r="A16" s="1" t="s">
        <v>40</v>
      </c>
      <c r="B16" s="2">
        <v>0.449</v>
      </c>
      <c r="C16" s="2">
        <v>0.424</v>
      </c>
      <c r="D16" s="2">
        <v>0.454</v>
      </c>
      <c r="E16" s="2">
        <v>0.437</v>
      </c>
      <c r="F16" s="2">
        <v>0.46</v>
      </c>
      <c r="G16" s="2">
        <v>0.449</v>
      </c>
      <c r="H16" s="2">
        <v>0.434</v>
      </c>
      <c r="I16" s="2">
        <v>0.43</v>
      </c>
      <c r="J16" s="2">
        <v>0.443</v>
      </c>
      <c r="K16" s="2">
        <v>0.412</v>
      </c>
      <c r="L16" s="2">
        <v>0.393</v>
      </c>
      <c r="M16" s="2">
        <v>0.403</v>
      </c>
      <c r="N16" s="2"/>
      <c r="O16" s="2">
        <v>0.432</v>
      </c>
      <c r="P16" s="2">
        <v>0.02</v>
      </c>
      <c r="Q16" s="2">
        <f t="shared" si="0"/>
        <v>0.324</v>
      </c>
      <c r="R16" s="4">
        <v>0.23</v>
      </c>
      <c r="S16" s="2">
        <v>3</v>
      </c>
      <c r="T16" s="2">
        <f>R16*S16</f>
        <v>0.6900000000000001</v>
      </c>
    </row>
    <row r="17" spans="1:20" ht="12.75">
      <c r="A17" s="1" t="s">
        <v>36</v>
      </c>
      <c r="B17" s="2">
        <v>0.323</v>
      </c>
      <c r="C17" s="2">
        <v>0.345</v>
      </c>
      <c r="D17" s="2">
        <v>0.288</v>
      </c>
      <c r="E17" s="2">
        <v>0.322</v>
      </c>
      <c r="F17" s="2">
        <v>0.319</v>
      </c>
      <c r="G17" s="2">
        <v>0.302</v>
      </c>
      <c r="H17" s="2">
        <v>0.297</v>
      </c>
      <c r="I17" s="2">
        <v>0.362</v>
      </c>
      <c r="J17" s="2">
        <v>0.343</v>
      </c>
      <c r="K17" s="2">
        <v>0.392</v>
      </c>
      <c r="L17" s="2">
        <v>0.425</v>
      </c>
      <c r="M17" s="2">
        <v>0.363</v>
      </c>
      <c r="N17" s="2"/>
      <c r="O17" s="2">
        <v>0.34</v>
      </c>
      <c r="P17" s="2">
        <v>0.039</v>
      </c>
      <c r="Q17" s="2">
        <f t="shared" si="0"/>
        <v>0.255</v>
      </c>
      <c r="R17" s="4">
        <v>0.18</v>
      </c>
      <c r="S17" s="2">
        <v>2</v>
      </c>
      <c r="T17" s="2">
        <f>R17*S17</f>
        <v>0.36</v>
      </c>
    </row>
    <row r="18" spans="1:20" ht="12.75">
      <c r="A18" s="1" t="s">
        <v>42</v>
      </c>
      <c r="B18" s="2">
        <v>0.178</v>
      </c>
      <c r="C18" s="2">
        <v>0.184</v>
      </c>
      <c r="D18" s="2">
        <v>0.161</v>
      </c>
      <c r="E18" s="2">
        <v>0.178</v>
      </c>
      <c r="F18" s="2">
        <v>0.17</v>
      </c>
      <c r="G18" s="2">
        <v>0.169</v>
      </c>
      <c r="H18" s="2">
        <v>0.182</v>
      </c>
      <c r="I18" s="2">
        <v>0.185</v>
      </c>
      <c r="J18" s="2">
        <v>0.17</v>
      </c>
      <c r="K18" s="2">
        <v>0.185</v>
      </c>
      <c r="L18" s="2">
        <v>0.206</v>
      </c>
      <c r="M18" s="2">
        <v>0.202</v>
      </c>
      <c r="N18" s="2"/>
      <c r="O18" s="2">
        <v>0.181</v>
      </c>
      <c r="P18" s="2">
        <v>0.013</v>
      </c>
      <c r="Q18" s="2">
        <f t="shared" si="0"/>
        <v>0.13574999999999998</v>
      </c>
      <c r="R18" s="4">
        <v>0.1</v>
      </c>
      <c r="S18" s="2">
        <v>3</v>
      </c>
      <c r="T18" s="2">
        <f>R18*S18</f>
        <v>0.30000000000000004</v>
      </c>
    </row>
    <row r="19" spans="1:20" ht="12.75">
      <c r="A19" s="1" t="s">
        <v>37</v>
      </c>
      <c r="B19" s="2">
        <v>0.183</v>
      </c>
      <c r="C19" s="2">
        <v>0.167</v>
      </c>
      <c r="D19" s="2">
        <v>0.215</v>
      </c>
      <c r="E19" s="2">
        <v>0.184</v>
      </c>
      <c r="F19" s="2">
        <v>0.182</v>
      </c>
      <c r="G19" s="2">
        <v>0.223</v>
      </c>
      <c r="H19" s="2">
        <v>0.224</v>
      </c>
      <c r="I19" s="2">
        <v>0.165</v>
      </c>
      <c r="J19" s="2">
        <v>0.167</v>
      </c>
      <c r="K19" s="2">
        <v>0.141</v>
      </c>
      <c r="L19" s="2">
        <v>0.127</v>
      </c>
      <c r="M19" s="2">
        <v>0.173</v>
      </c>
      <c r="N19" s="2"/>
      <c r="O19" s="2">
        <v>0.179</v>
      </c>
      <c r="P19" s="2">
        <v>0.029</v>
      </c>
      <c r="Q19" s="2">
        <f t="shared" si="0"/>
        <v>0.13424999999999998</v>
      </c>
      <c r="R19" s="4">
        <v>0.09</v>
      </c>
      <c r="S19" s="2">
        <v>2</v>
      </c>
      <c r="T19" s="2">
        <f>R19*S19</f>
        <v>0.18</v>
      </c>
    </row>
    <row r="20" spans="1:20" ht="12.75">
      <c r="A20" s="1" t="s">
        <v>27</v>
      </c>
      <c r="B20" s="2">
        <v>2.048</v>
      </c>
      <c r="C20" s="2">
        <v>2.003</v>
      </c>
      <c r="D20" s="2">
        <v>2.021</v>
      </c>
      <c r="E20" s="2">
        <v>2.001</v>
      </c>
      <c r="F20" s="2">
        <v>2.054</v>
      </c>
      <c r="G20" s="2">
        <v>2.057</v>
      </c>
      <c r="H20" s="2">
        <v>2.004</v>
      </c>
      <c r="I20" s="2">
        <v>2.044</v>
      </c>
      <c r="J20" s="2">
        <v>2.061</v>
      </c>
      <c r="K20" s="2">
        <v>2.023</v>
      </c>
      <c r="L20" s="2">
        <v>2.116</v>
      </c>
      <c r="M20" s="2">
        <v>2.051</v>
      </c>
      <c r="N20" s="2"/>
      <c r="O20" s="2">
        <v>2.04</v>
      </c>
      <c r="P20" s="2">
        <v>0.031</v>
      </c>
      <c r="Q20" s="2">
        <f t="shared" si="0"/>
        <v>1.53</v>
      </c>
      <c r="R20" s="2"/>
      <c r="S20" s="2"/>
      <c r="T20" s="5">
        <f>SUM(T15:T19)</f>
        <v>2.73</v>
      </c>
    </row>
    <row r="21" spans="2:20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1" t="s">
        <v>19</v>
      </c>
      <c r="B22" s="2">
        <v>0.159</v>
      </c>
      <c r="C22" s="2">
        <v>0.124</v>
      </c>
      <c r="D22" s="2">
        <v>0.14</v>
      </c>
      <c r="E22" s="2">
        <v>0.124</v>
      </c>
      <c r="F22" s="2">
        <v>0.166</v>
      </c>
      <c r="G22" s="2">
        <v>0.161</v>
      </c>
      <c r="H22" s="2">
        <v>0.123</v>
      </c>
      <c r="I22" s="2">
        <v>0.151</v>
      </c>
      <c r="J22" s="2">
        <v>0.168</v>
      </c>
      <c r="K22" s="2">
        <v>0.134</v>
      </c>
      <c r="L22" s="2">
        <v>0.199</v>
      </c>
      <c r="M22" s="2">
        <v>0.154</v>
      </c>
      <c r="N22" s="2"/>
      <c r="O22" s="6">
        <v>0.15</v>
      </c>
      <c r="P22" s="2">
        <v>0.022</v>
      </c>
      <c r="Q22" s="2">
        <v>0.09</v>
      </c>
      <c r="R22" s="5">
        <f>Q22*1/1.42</f>
        <v>0.06338028169014084</v>
      </c>
      <c r="S22" s="2" t="s">
        <v>65</v>
      </c>
      <c r="T22" s="2"/>
    </row>
    <row r="23" spans="2:20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ht="20.25">
      <c r="K24" s="3" t="s">
        <v>64</v>
      </c>
    </row>
    <row r="25" ht="20.25">
      <c r="K25" s="3" t="s">
        <v>69</v>
      </c>
    </row>
    <row r="27" spans="1:8" ht="12.75">
      <c r="A27" s="1" t="s">
        <v>43</v>
      </c>
      <c r="B27" s="1" t="s">
        <v>44</v>
      </c>
      <c r="C27" s="1" t="s">
        <v>45</v>
      </c>
      <c r="D27" s="1" t="s">
        <v>46</v>
      </c>
      <c r="E27" s="1" t="s">
        <v>47</v>
      </c>
      <c r="F27" s="1" t="s">
        <v>48</v>
      </c>
      <c r="G27" s="1" t="s">
        <v>49</v>
      </c>
      <c r="H27" s="1" t="s">
        <v>50</v>
      </c>
    </row>
    <row r="28" spans="1:16" ht="12.75">
      <c r="A28" s="1" t="s">
        <v>51</v>
      </c>
      <c r="B28" s="1" t="s">
        <v>37</v>
      </c>
      <c r="C28" s="1" t="s">
        <v>40</v>
      </c>
      <c r="D28" s="1">
        <v>20</v>
      </c>
      <c r="E28" s="1">
        <v>10</v>
      </c>
      <c r="F28" s="1">
        <v>250</v>
      </c>
      <c r="G28" s="1">
        <v>-250</v>
      </c>
      <c r="H28" s="1" t="s">
        <v>52</v>
      </c>
      <c r="P28" s="1" t="s">
        <v>74</v>
      </c>
    </row>
    <row r="29" spans="1:16" ht="12.75">
      <c r="A29" s="1" t="s">
        <v>51</v>
      </c>
      <c r="B29" s="1" t="s">
        <v>38</v>
      </c>
      <c r="C29" s="1" t="s">
        <v>40</v>
      </c>
      <c r="D29" s="1">
        <v>20</v>
      </c>
      <c r="E29" s="1">
        <v>10</v>
      </c>
      <c r="F29" s="1">
        <v>150</v>
      </c>
      <c r="G29" s="1">
        <v>-200</v>
      </c>
      <c r="H29" s="1" t="s">
        <v>53</v>
      </c>
      <c r="M29" s="1" t="s">
        <v>68</v>
      </c>
      <c r="N29" s="4">
        <v>1</v>
      </c>
      <c r="O29" s="2">
        <v>2</v>
      </c>
      <c r="P29" s="2">
        <f>N29*O29</f>
        <v>2</v>
      </c>
    </row>
    <row r="30" spans="1:16" ht="12.75">
      <c r="A30" s="1" t="s">
        <v>51</v>
      </c>
      <c r="B30" s="1" t="s">
        <v>19</v>
      </c>
      <c r="C30" s="1" t="s">
        <v>54</v>
      </c>
      <c r="D30" s="1">
        <v>20</v>
      </c>
      <c r="E30" s="1">
        <v>10</v>
      </c>
      <c r="F30" s="1">
        <v>600</v>
      </c>
      <c r="G30" s="1">
        <v>-700</v>
      </c>
      <c r="H30" s="1" t="s">
        <v>55</v>
      </c>
      <c r="M30" s="1" t="s">
        <v>66</v>
      </c>
      <c r="N30" s="4">
        <v>0.67</v>
      </c>
      <c r="O30" s="2">
        <v>1</v>
      </c>
      <c r="P30" s="2">
        <f>N30*O30</f>
        <v>0.67</v>
      </c>
    </row>
    <row r="31" spans="1:16" ht="12.75">
      <c r="A31" s="1" t="s">
        <v>56</v>
      </c>
      <c r="B31" s="1" t="s">
        <v>36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57</v>
      </c>
      <c r="M31" s="1" t="s">
        <v>19</v>
      </c>
      <c r="N31" s="9">
        <v>0.06</v>
      </c>
      <c r="O31" s="2">
        <v>1</v>
      </c>
      <c r="P31" s="2">
        <f>N31*O31</f>
        <v>0.06</v>
      </c>
    </row>
    <row r="32" spans="1:16" ht="12.75">
      <c r="A32" s="1" t="s">
        <v>56</v>
      </c>
      <c r="B32" s="1" t="s">
        <v>39</v>
      </c>
      <c r="C32" s="1" t="s">
        <v>40</v>
      </c>
      <c r="D32" s="1">
        <v>20</v>
      </c>
      <c r="E32" s="1">
        <v>10</v>
      </c>
      <c r="F32" s="1">
        <v>500</v>
      </c>
      <c r="G32" s="1">
        <v>-500</v>
      </c>
      <c r="H32" s="1" t="s">
        <v>58</v>
      </c>
      <c r="M32" s="1" t="s">
        <v>67</v>
      </c>
      <c r="N32" s="4">
        <f>1-SUM(N30:N31)</f>
        <v>0.27</v>
      </c>
      <c r="O32" s="2">
        <v>0</v>
      </c>
      <c r="P32" s="2">
        <f>N32*O32</f>
        <v>0</v>
      </c>
    </row>
    <row r="33" spans="1:16" ht="12.75">
      <c r="A33" s="1" t="s">
        <v>56</v>
      </c>
      <c r="B33" s="1" t="s">
        <v>40</v>
      </c>
      <c r="C33" s="1" t="s">
        <v>40</v>
      </c>
      <c r="D33" s="1">
        <v>20</v>
      </c>
      <c r="E33" s="1">
        <v>10</v>
      </c>
      <c r="F33" s="1">
        <v>300</v>
      </c>
      <c r="G33" s="1">
        <v>-350</v>
      </c>
      <c r="H33" s="1" t="s">
        <v>59</v>
      </c>
      <c r="N33" s="2"/>
      <c r="O33" s="2"/>
      <c r="P33" s="5">
        <f>SUM(P29:P31)</f>
        <v>2.73</v>
      </c>
    </row>
    <row r="34" spans="1:8" ht="12.75">
      <c r="A34" s="1" t="s">
        <v>56</v>
      </c>
      <c r="B34" s="1" t="s">
        <v>41</v>
      </c>
      <c r="C34" s="1" t="s">
        <v>40</v>
      </c>
      <c r="D34" s="1">
        <v>20</v>
      </c>
      <c r="E34" s="1">
        <v>10</v>
      </c>
      <c r="F34" s="1">
        <v>300</v>
      </c>
      <c r="G34" s="1">
        <v>-350</v>
      </c>
      <c r="H34" s="1" t="s">
        <v>60</v>
      </c>
    </row>
    <row r="35" spans="1:8" ht="12.75">
      <c r="A35" s="1" t="s">
        <v>61</v>
      </c>
      <c r="B35" s="1" t="s">
        <v>42</v>
      </c>
      <c r="C35" s="1" t="s">
        <v>40</v>
      </c>
      <c r="D35" s="1">
        <v>20</v>
      </c>
      <c r="E35" s="1">
        <v>10</v>
      </c>
      <c r="F35" s="1">
        <v>400</v>
      </c>
      <c r="G35" s="1">
        <v>0</v>
      </c>
      <c r="H35" s="1" t="s"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2007-03-16T19:11:36Z</dcterms:created>
  <dcterms:modified xsi:type="dcterms:W3CDTF">2007-05-03T23:49:03Z</dcterms:modified>
  <cp:category/>
  <cp:version/>
  <cp:contentType/>
  <cp:contentStatus/>
</cp:coreProperties>
</file>