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4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<sst xmlns="http://schemas.openxmlformats.org/spreadsheetml/2006/main" count="94" uniqueCount="70">
  <si>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</si>
  <si>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</si>
  <si>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</si>
  <si>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</si>
  <si>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</si>
  <si>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</si>
  <si>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</si>
  <si>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</si>
  <si>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</si>
  <si>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</si>
  <si>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</si>
  <si>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</si>
  <si>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</si>
  <si>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</si>
  <si>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</si>
  <si>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</si>
  <si>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</si>
  <si>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</si>
  <si>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</si>
  <si>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SiO2</t>
  </si>
  <si>
    <t>MgO</t>
  </si>
  <si>
    <t>Al2O3</t>
  </si>
  <si>
    <t>CaO</t>
  </si>
  <si>
    <t>FeO</t>
  </si>
  <si>
    <t>MnO</t>
  </si>
  <si>
    <t>ZnO</t>
  </si>
  <si>
    <t>Totals</t>
  </si>
  <si>
    <t>Cation</t>
  </si>
  <si>
    <t>Numbers</t>
  </si>
  <si>
    <t>Normalized</t>
  </si>
  <si>
    <t>to</t>
  </si>
  <si>
    <t>O</t>
  </si>
  <si>
    <t>Si</t>
  </si>
  <si>
    <t>Mg</t>
  </si>
  <si>
    <t>Al</t>
  </si>
  <si>
    <t>Ca</t>
  </si>
  <si>
    <t>Fe</t>
  </si>
  <si>
    <t>Mn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</si>
  <si>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</si>
  <si>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</si>
  <si>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</si>
  <si>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</si>
  <si>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</si>
  <si>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</si>
  <si>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</si>
  <si>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</si>
  <si>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</si>
  <si>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</si>
  <si>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</si>
  <si>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</si>
  <si>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MgF2</t>
  </si>
  <si>
    <t>anor-hk</t>
  </si>
  <si>
    <t>PET</t>
  </si>
  <si>
    <t>LIF</t>
  </si>
  <si>
    <t>fayalite</t>
  </si>
  <si>
    <t>rhod-791</t>
  </si>
  <si>
    <t>willemit2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</si>
  <si>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BSi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(OH)</t>
    </r>
  </si>
  <si>
    <t>ideal</t>
  </si>
  <si>
    <t>measured</t>
  </si>
  <si>
    <t>axinite (Mn)  R061121</t>
  </si>
  <si>
    <t>Fe3</t>
  </si>
  <si>
    <t>Fe2</t>
  </si>
  <si>
    <t>Fe tot</t>
  </si>
  <si>
    <t>Mn tot</t>
  </si>
  <si>
    <t>OH and B assumed by stoiciometry</t>
  </si>
  <si>
    <r>
      <t>(Ca</t>
    </r>
    <r>
      <rPr>
        <vertAlign val="subscript"/>
        <sz val="14"/>
        <rFont val="Times New Roman"/>
        <family val="1"/>
      </rPr>
      <t>1.93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BSi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(OH)</t>
    </r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</si>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</sst>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T41" sqref="T41"/>
    </sheetView>
  </sheetViews>
  <sheetFormatPr defaultColWidth="9.00390625" defaultRowHeight="13.5"/>
  <cols>
    <col min="1" max="16384" width="5.25390625" style="1" customWidth="1"/>
  </cols>
  <sheetData>
    <row r="1" spans="2:4" ht="12.75">
      <c r="B1" s="4" t="s">
        <v>60</v>
      </c>
      <c r="C1" s="4"/>
      <c r="D1" s="4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67</v>
      </c>
      <c r="P3" s="1" t="s">
        <v>68</v>
      </c>
    </row>
    <row r="4" spans="1:23" ht="12.75">
      <c r="A4" s="1" t="s">
        <v>19</v>
      </c>
      <c r="B4" s="2">
        <v>41.34</v>
      </c>
      <c r="C4" s="2">
        <v>41.65</v>
      </c>
      <c r="D4" s="2">
        <v>41.8</v>
      </c>
      <c r="E4" s="2">
        <v>41.42</v>
      </c>
      <c r="F4" s="2">
        <v>41.44</v>
      </c>
      <c r="G4" s="2">
        <v>41.42</v>
      </c>
      <c r="H4" s="2">
        <v>41.12</v>
      </c>
      <c r="I4" s="2">
        <v>41.52</v>
      </c>
      <c r="J4" s="2">
        <v>41.49</v>
      </c>
      <c r="K4" s="2">
        <v>41.57</v>
      </c>
      <c r="L4" s="2">
        <v>41.37</v>
      </c>
      <c r="M4" s="2">
        <v>40.82</v>
      </c>
      <c r="N4" s="2"/>
      <c r="O4" s="2">
        <f>AVERAGE(B4:M4)</f>
        <v>41.413333333333334</v>
      </c>
      <c r="P4" s="2">
        <f>STDEV(B4:M4)</f>
        <v>0.2510825048528135</v>
      </c>
      <c r="Q4" s="2"/>
      <c r="R4" s="2"/>
      <c r="S4" s="2"/>
      <c r="T4" s="2"/>
      <c r="U4" s="2"/>
      <c r="V4" s="2"/>
      <c r="W4" s="2"/>
    </row>
    <row r="5" spans="1:23" ht="12.75">
      <c r="A5" s="1" t="s">
        <v>22</v>
      </c>
      <c r="B5" s="2">
        <v>18.62</v>
      </c>
      <c r="C5" s="2">
        <v>18.71</v>
      </c>
      <c r="D5" s="2">
        <v>18.56</v>
      </c>
      <c r="E5" s="2">
        <v>18.83</v>
      </c>
      <c r="F5" s="2">
        <v>18.79</v>
      </c>
      <c r="G5" s="2">
        <v>18.62</v>
      </c>
      <c r="H5" s="2">
        <v>18.83</v>
      </c>
      <c r="I5" s="2">
        <v>18.75</v>
      </c>
      <c r="J5" s="2">
        <v>18.86</v>
      </c>
      <c r="K5" s="2">
        <v>18.85</v>
      </c>
      <c r="L5" s="2">
        <v>18.77</v>
      </c>
      <c r="M5" s="2">
        <v>18.8</v>
      </c>
      <c r="N5" s="2"/>
      <c r="O5" s="2">
        <f aca="true" t="shared" si="0" ref="O5:O29">AVERAGE(B5:M5)</f>
        <v>18.749166666666667</v>
      </c>
      <c r="P5" s="2">
        <f aca="true" t="shared" si="1" ref="P5:P29">STDEV(B5:M5)</f>
        <v>0.10040448498957878</v>
      </c>
      <c r="Q5" s="2"/>
      <c r="R5" s="2"/>
      <c r="S5" s="2"/>
      <c r="T5" s="2"/>
      <c r="U5" s="2"/>
      <c r="V5" s="2"/>
      <c r="W5" s="2"/>
    </row>
    <row r="6" spans="1:23" ht="12.75">
      <c r="A6" s="1" t="s">
        <v>21</v>
      </c>
      <c r="B6" s="2">
        <v>17.15</v>
      </c>
      <c r="C6" s="2">
        <v>17.18</v>
      </c>
      <c r="D6" s="2">
        <v>17.23</v>
      </c>
      <c r="E6" s="2">
        <v>17.32</v>
      </c>
      <c r="F6" s="2">
        <v>17.13</v>
      </c>
      <c r="G6" s="2">
        <v>17.16</v>
      </c>
      <c r="H6" s="2">
        <v>17.2</v>
      </c>
      <c r="I6" s="2">
        <v>17.15</v>
      </c>
      <c r="J6" s="2">
        <v>17.26</v>
      </c>
      <c r="K6" s="2">
        <v>17.1</v>
      </c>
      <c r="L6" s="2">
        <v>17.13</v>
      </c>
      <c r="M6" s="2">
        <v>17.15</v>
      </c>
      <c r="N6" s="2"/>
      <c r="O6" s="2">
        <f t="shared" si="0"/>
        <v>17.179999999999996</v>
      </c>
      <c r="P6" s="2">
        <f t="shared" si="1"/>
        <v>0.06281285334658036</v>
      </c>
      <c r="Q6" s="2"/>
      <c r="R6" s="2"/>
      <c r="S6" s="2"/>
      <c r="T6" s="2"/>
      <c r="U6" s="2"/>
      <c r="V6" s="2"/>
      <c r="W6" s="2"/>
    </row>
    <row r="7" spans="1:23" ht="12.75">
      <c r="A7" s="1" t="s">
        <v>24</v>
      </c>
      <c r="B7" s="2">
        <v>11.86</v>
      </c>
      <c r="C7" s="2">
        <v>11.96</v>
      </c>
      <c r="D7" s="2">
        <v>12.71</v>
      </c>
      <c r="E7" s="2">
        <v>12.33</v>
      </c>
      <c r="F7" s="2">
        <v>12.2</v>
      </c>
      <c r="G7" s="2">
        <v>12.26</v>
      </c>
      <c r="H7" s="2">
        <v>11.81</v>
      </c>
      <c r="I7" s="2">
        <v>11.94</v>
      </c>
      <c r="J7" s="2">
        <v>11.86</v>
      </c>
      <c r="K7" s="2">
        <v>12.28</v>
      </c>
      <c r="L7" s="2">
        <v>12.39</v>
      </c>
      <c r="M7" s="2">
        <v>11.9</v>
      </c>
      <c r="N7" s="2"/>
      <c r="O7" s="2">
        <f t="shared" si="0"/>
        <v>12.125000000000002</v>
      </c>
      <c r="P7" s="2">
        <f t="shared" si="1"/>
        <v>0.27864933975402256</v>
      </c>
      <c r="Q7" s="2"/>
      <c r="R7" s="2"/>
      <c r="S7" s="2"/>
      <c r="T7" s="2"/>
      <c r="U7" s="2"/>
      <c r="V7" s="2"/>
      <c r="W7" s="2"/>
    </row>
    <row r="8" spans="1:23" ht="12.75">
      <c r="A8" s="1" t="s">
        <v>23</v>
      </c>
      <c r="B8" s="2">
        <v>1.19</v>
      </c>
      <c r="C8" s="2">
        <v>1.27</v>
      </c>
      <c r="D8" s="2">
        <v>1.09</v>
      </c>
      <c r="E8" s="2">
        <v>1.2</v>
      </c>
      <c r="F8" s="2">
        <v>1.28</v>
      </c>
      <c r="G8" s="2">
        <v>1.27</v>
      </c>
      <c r="H8" s="2">
        <v>1.29</v>
      </c>
      <c r="I8" s="2">
        <v>1.27</v>
      </c>
      <c r="J8" s="2">
        <v>1.18</v>
      </c>
      <c r="K8" s="2">
        <v>1.19</v>
      </c>
      <c r="L8" s="2">
        <v>1.29</v>
      </c>
      <c r="M8" s="2">
        <v>1.24</v>
      </c>
      <c r="N8" s="2"/>
      <c r="O8" s="2">
        <f t="shared" si="0"/>
        <v>1.23</v>
      </c>
      <c r="P8" s="2">
        <f t="shared" si="1"/>
        <v>0.06090230627070955</v>
      </c>
      <c r="Q8" s="2"/>
      <c r="R8" s="2"/>
      <c r="S8" s="2"/>
      <c r="T8" s="2"/>
      <c r="U8" s="2"/>
      <c r="V8" s="2"/>
      <c r="W8" s="2"/>
    </row>
    <row r="9" spans="1:23" ht="12.75">
      <c r="A9" s="1" t="s">
        <v>25</v>
      </c>
      <c r="B9" s="2">
        <v>1.23</v>
      </c>
      <c r="C9" s="2">
        <v>1.22</v>
      </c>
      <c r="D9" s="2">
        <v>1.28</v>
      </c>
      <c r="E9" s="2">
        <v>1.08</v>
      </c>
      <c r="F9" s="2">
        <v>1.23</v>
      </c>
      <c r="G9" s="2">
        <v>1.2</v>
      </c>
      <c r="H9" s="2">
        <v>1.19</v>
      </c>
      <c r="I9" s="2">
        <v>1.3</v>
      </c>
      <c r="J9" s="2">
        <v>1.31</v>
      </c>
      <c r="K9" s="2">
        <v>1.17</v>
      </c>
      <c r="L9" s="2">
        <v>1.23</v>
      </c>
      <c r="M9" s="2">
        <v>1.22</v>
      </c>
      <c r="N9" s="2"/>
      <c r="O9" s="2">
        <f t="shared" si="0"/>
        <v>1.221666666666667</v>
      </c>
      <c r="P9" s="2">
        <f t="shared" si="1"/>
        <v>0.06161955612440595</v>
      </c>
      <c r="Q9" s="2"/>
      <c r="R9" s="2"/>
      <c r="S9" s="2"/>
      <c r="T9" s="2"/>
      <c r="U9" s="2"/>
      <c r="V9" s="2"/>
      <c r="W9" s="2"/>
    </row>
    <row r="10" spans="1:23" ht="12.75">
      <c r="A10" s="1" t="s">
        <v>18</v>
      </c>
      <c r="B10" s="2">
        <v>0.11</v>
      </c>
      <c r="C10" s="2">
        <v>0</v>
      </c>
      <c r="D10" s="2">
        <v>0</v>
      </c>
      <c r="E10" s="2">
        <v>0</v>
      </c>
      <c r="F10" s="2">
        <v>0.1</v>
      </c>
      <c r="G10" s="2">
        <v>0.09</v>
      </c>
      <c r="H10" s="2">
        <v>0</v>
      </c>
      <c r="I10" s="2">
        <v>0.01</v>
      </c>
      <c r="J10" s="2">
        <v>0.07</v>
      </c>
      <c r="K10" s="2">
        <v>0.14</v>
      </c>
      <c r="L10" s="2">
        <v>0</v>
      </c>
      <c r="M10" s="2">
        <v>0.04</v>
      </c>
      <c r="N10" s="2"/>
      <c r="O10" s="2">
        <f t="shared" si="0"/>
        <v>0.04666666666666667</v>
      </c>
      <c r="P10" s="2">
        <f t="shared" si="1"/>
        <v>0.05245488682206026</v>
      </c>
      <c r="Q10" s="2"/>
      <c r="R10" s="2"/>
      <c r="S10" s="2"/>
      <c r="T10" s="2"/>
      <c r="U10" s="2"/>
      <c r="V10" s="2"/>
      <c r="W10" s="2"/>
    </row>
    <row r="11" spans="1:23" ht="12.75">
      <c r="A11" s="1" t="s">
        <v>20</v>
      </c>
      <c r="B11" s="2">
        <v>0.02</v>
      </c>
      <c r="C11" s="2">
        <v>0.02</v>
      </c>
      <c r="D11" s="2">
        <v>0.04</v>
      </c>
      <c r="E11" s="2">
        <v>0.04</v>
      </c>
      <c r="F11" s="2">
        <v>0.03</v>
      </c>
      <c r="G11" s="2">
        <v>0.05</v>
      </c>
      <c r="H11" s="2">
        <v>0.02</v>
      </c>
      <c r="I11" s="2">
        <v>0.04</v>
      </c>
      <c r="J11" s="2">
        <v>0</v>
      </c>
      <c r="K11" s="2">
        <v>0</v>
      </c>
      <c r="L11" s="2">
        <v>0.02</v>
      </c>
      <c r="M11" s="2">
        <v>0.02</v>
      </c>
      <c r="N11" s="2"/>
      <c r="O11" s="2">
        <f t="shared" si="0"/>
        <v>0.025000000000000005</v>
      </c>
      <c r="P11" s="2">
        <f t="shared" si="1"/>
        <v>0.015666989036012796</v>
      </c>
      <c r="Q11" s="2"/>
      <c r="R11" s="2"/>
      <c r="S11" s="2"/>
      <c r="T11" s="2"/>
      <c r="U11" s="2"/>
      <c r="V11" s="2"/>
      <c r="W11" s="2"/>
    </row>
    <row r="12" spans="1:23" ht="12.75">
      <c r="A12" s="1" t="s">
        <v>26</v>
      </c>
      <c r="B12" s="2">
        <v>91.52</v>
      </c>
      <c r="C12" s="2">
        <v>92.01</v>
      </c>
      <c r="D12" s="2">
        <v>92.72</v>
      </c>
      <c r="E12" s="2">
        <v>92.22</v>
      </c>
      <c r="F12" s="2">
        <v>92.19</v>
      </c>
      <c r="G12" s="2">
        <v>92.07</v>
      </c>
      <c r="H12" s="2">
        <v>91.45</v>
      </c>
      <c r="I12" s="2">
        <v>91.99</v>
      </c>
      <c r="J12" s="2">
        <v>92.04</v>
      </c>
      <c r="K12" s="2">
        <v>92.3</v>
      </c>
      <c r="L12" s="2">
        <v>92.2</v>
      </c>
      <c r="M12" s="2">
        <v>91.2</v>
      </c>
      <c r="N12" s="2"/>
      <c r="O12" s="2">
        <f t="shared" si="0"/>
        <v>91.9925</v>
      </c>
      <c r="P12" s="2">
        <f t="shared" si="1"/>
        <v>0.4168959974920451</v>
      </c>
      <c r="Q12" s="2"/>
      <c r="R12" s="2"/>
      <c r="S12" s="2"/>
      <c r="T12" s="2"/>
      <c r="U12" s="2"/>
      <c r="V12" s="2"/>
      <c r="W12" s="2"/>
    </row>
    <row r="13" spans="2:2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27</v>
      </c>
      <c r="B14" s="2" t="s">
        <v>28</v>
      </c>
      <c r="C14" s="2" t="s">
        <v>29</v>
      </c>
      <c r="D14" s="2" t="s">
        <v>30</v>
      </c>
      <c r="E14" s="2">
        <v>14</v>
      </c>
      <c r="F14" s="2" t="s">
        <v>31</v>
      </c>
      <c r="G14" s="2"/>
      <c r="H14" s="2"/>
      <c r="I14" s="2"/>
      <c r="J14" s="2"/>
      <c r="K14" s="2"/>
      <c r="L14" s="2"/>
      <c r="M14" s="2"/>
      <c r="N14" s="2"/>
      <c r="O14" s="1" t="s">
        <v>67</v>
      </c>
      <c r="P14" s="1" t="s">
        <v>68</v>
      </c>
      <c r="Q14" s="2" t="s">
        <v>69</v>
      </c>
      <c r="R14" s="2"/>
      <c r="S14" s="2"/>
      <c r="T14" s="2"/>
      <c r="U14" s="2"/>
      <c r="V14" s="2"/>
      <c r="W14" s="2"/>
    </row>
    <row r="15" spans="1:23" ht="12.75">
      <c r="A15" s="1" t="s">
        <v>32</v>
      </c>
      <c r="B15" s="2">
        <v>4.002</v>
      </c>
      <c r="C15" s="2">
        <v>3.998</v>
      </c>
      <c r="D15" s="2">
        <v>3.991</v>
      </c>
      <c r="E15" s="2">
        <v>3.973</v>
      </c>
      <c r="F15" s="2">
        <v>3.99</v>
      </c>
      <c r="G15" s="2">
        <v>3.991</v>
      </c>
      <c r="H15" s="2">
        <v>3.975</v>
      </c>
      <c r="I15" s="2">
        <v>3.992</v>
      </c>
      <c r="J15" s="2">
        <v>3.992</v>
      </c>
      <c r="K15" s="2">
        <v>4.001</v>
      </c>
      <c r="L15" s="2">
        <v>3.977</v>
      </c>
      <c r="M15" s="2">
        <v>3.968</v>
      </c>
      <c r="N15" s="2"/>
      <c r="O15" s="2">
        <f t="shared" si="0"/>
        <v>3.9874999999999994</v>
      </c>
      <c r="P15" s="2">
        <f t="shared" si="1"/>
        <v>0.01140574018184573</v>
      </c>
      <c r="Q15" s="5">
        <v>4</v>
      </c>
      <c r="R15" s="2"/>
      <c r="S15" s="2"/>
      <c r="T15" s="2"/>
      <c r="U15" s="2"/>
      <c r="V15" s="2"/>
      <c r="W15" s="2"/>
    </row>
    <row r="16" spans="2:2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2"/>
      <c r="S16" s="2"/>
      <c r="T16" s="2"/>
      <c r="U16" s="2"/>
      <c r="V16" s="2"/>
      <c r="W16" s="2"/>
    </row>
    <row r="17" spans="1:23" ht="12.75">
      <c r="A17" s="1" t="s">
        <v>34</v>
      </c>
      <c r="B17" s="2">
        <v>1.957</v>
      </c>
      <c r="C17" s="2">
        <v>1.944</v>
      </c>
      <c r="D17" s="2">
        <v>1.939</v>
      </c>
      <c r="E17" s="2">
        <v>1.958</v>
      </c>
      <c r="F17" s="2">
        <v>1.944</v>
      </c>
      <c r="G17" s="2">
        <v>1.948</v>
      </c>
      <c r="H17" s="2">
        <v>1.96</v>
      </c>
      <c r="I17" s="2">
        <v>1.943</v>
      </c>
      <c r="J17" s="2">
        <v>1.957</v>
      </c>
      <c r="K17" s="2">
        <v>1.94</v>
      </c>
      <c r="L17" s="2">
        <v>1.94</v>
      </c>
      <c r="M17" s="2">
        <v>1.964</v>
      </c>
      <c r="N17" s="2"/>
      <c r="O17" s="2">
        <f t="shared" si="0"/>
        <v>1.9495000000000002</v>
      </c>
      <c r="P17" s="2">
        <f t="shared" si="1"/>
        <v>0.00905036413122156</v>
      </c>
      <c r="Q17" s="5">
        <v>1.95</v>
      </c>
      <c r="R17" s="2"/>
      <c r="S17" s="2"/>
      <c r="T17" s="2"/>
      <c r="U17" s="2"/>
      <c r="V17" s="2"/>
      <c r="W17" s="2"/>
    </row>
    <row r="18" spans="1:23" ht="12.75">
      <c r="A18" s="1" t="s">
        <v>61</v>
      </c>
      <c r="B18" s="2">
        <f>2-B17</f>
        <v>0.04299999999999993</v>
      </c>
      <c r="C18" s="2">
        <f aca="true" t="shared" si="2" ref="C18:M18">2-C17</f>
        <v>0.05600000000000005</v>
      </c>
      <c r="D18" s="2">
        <f t="shared" si="2"/>
        <v>0.06099999999999994</v>
      </c>
      <c r="E18" s="2">
        <f t="shared" si="2"/>
        <v>0.04200000000000004</v>
      </c>
      <c r="F18" s="2">
        <f t="shared" si="2"/>
        <v>0.05600000000000005</v>
      </c>
      <c r="G18" s="2">
        <f t="shared" si="2"/>
        <v>0.052000000000000046</v>
      </c>
      <c r="H18" s="2">
        <f t="shared" si="2"/>
        <v>0.040000000000000036</v>
      </c>
      <c r="I18" s="2">
        <f t="shared" si="2"/>
        <v>0.05699999999999994</v>
      </c>
      <c r="J18" s="2">
        <f t="shared" si="2"/>
        <v>0.04299999999999993</v>
      </c>
      <c r="K18" s="2">
        <f t="shared" si="2"/>
        <v>0.06000000000000005</v>
      </c>
      <c r="L18" s="2">
        <f t="shared" si="2"/>
        <v>0.06000000000000005</v>
      </c>
      <c r="M18" s="2">
        <f t="shared" si="2"/>
        <v>0.03600000000000003</v>
      </c>
      <c r="N18" s="2"/>
      <c r="O18" s="2">
        <f t="shared" si="0"/>
        <v>0.05050000000000001</v>
      </c>
      <c r="P18" s="2">
        <f t="shared" si="1"/>
        <v>0.009050364131298316</v>
      </c>
      <c r="Q18" s="5">
        <v>0.05</v>
      </c>
      <c r="R18" s="2"/>
      <c r="S18" s="2"/>
      <c r="T18" s="2"/>
      <c r="U18" s="2"/>
      <c r="V18" s="2"/>
      <c r="W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  <c r="T19" s="2"/>
      <c r="U19" s="2"/>
      <c r="V19" s="2"/>
      <c r="W19" s="2"/>
    </row>
    <row r="20" spans="1:23" ht="12.75">
      <c r="A20" s="1" t="s">
        <v>35</v>
      </c>
      <c r="B20" s="2">
        <v>1.931</v>
      </c>
      <c r="C20" s="2">
        <v>1.925</v>
      </c>
      <c r="D20" s="2">
        <v>1.898</v>
      </c>
      <c r="E20" s="2">
        <v>1.936</v>
      </c>
      <c r="F20" s="2">
        <v>1.939</v>
      </c>
      <c r="G20" s="2">
        <v>1.922</v>
      </c>
      <c r="H20" s="2">
        <v>1.951</v>
      </c>
      <c r="I20" s="2">
        <v>1.932</v>
      </c>
      <c r="J20" s="2">
        <v>1.944</v>
      </c>
      <c r="K20" s="2">
        <v>1.944</v>
      </c>
      <c r="L20" s="2">
        <v>1.933</v>
      </c>
      <c r="M20" s="2">
        <v>1.957</v>
      </c>
      <c r="N20" s="2"/>
      <c r="O20" s="2">
        <f t="shared" si="0"/>
        <v>1.9343333333333332</v>
      </c>
      <c r="P20" s="2">
        <f t="shared" si="1"/>
        <v>0.015316855441203245</v>
      </c>
      <c r="Q20" s="5">
        <v>1.93</v>
      </c>
      <c r="R20" s="2"/>
      <c r="S20" s="2"/>
      <c r="T20" s="2"/>
      <c r="U20" s="2"/>
      <c r="V20" s="2"/>
      <c r="W20" s="2"/>
    </row>
    <row r="21" spans="1:23" ht="12.75">
      <c r="A21" s="1" t="s">
        <v>37</v>
      </c>
      <c r="B21" s="2">
        <f>2-B20</f>
        <v>0.06899999999999995</v>
      </c>
      <c r="C21" s="2">
        <f aca="true" t="shared" si="3" ref="C21:M21">2-C20</f>
        <v>0.07499999999999996</v>
      </c>
      <c r="D21" s="2">
        <f t="shared" si="3"/>
        <v>0.10200000000000009</v>
      </c>
      <c r="E21" s="2">
        <f t="shared" si="3"/>
        <v>0.06400000000000006</v>
      </c>
      <c r="F21" s="2">
        <f t="shared" si="3"/>
        <v>0.06099999999999994</v>
      </c>
      <c r="G21" s="2">
        <f t="shared" si="3"/>
        <v>0.07800000000000007</v>
      </c>
      <c r="H21" s="2">
        <f t="shared" si="3"/>
        <v>0.04899999999999993</v>
      </c>
      <c r="I21" s="2">
        <f t="shared" si="3"/>
        <v>0.06800000000000006</v>
      </c>
      <c r="J21" s="2">
        <f t="shared" si="3"/>
        <v>0.05600000000000005</v>
      </c>
      <c r="K21" s="2">
        <f t="shared" si="3"/>
        <v>0.05600000000000005</v>
      </c>
      <c r="L21" s="2">
        <f t="shared" si="3"/>
        <v>0.06699999999999995</v>
      </c>
      <c r="M21" s="2">
        <f t="shared" si="3"/>
        <v>0.04299999999999993</v>
      </c>
      <c r="N21" s="2"/>
      <c r="O21" s="2">
        <f>AVERAGE(B21:M21)</f>
        <v>0.06566666666666666</v>
      </c>
      <c r="P21" s="2">
        <f>STDEV(B21:M21)</f>
        <v>0.01531685544118185</v>
      </c>
      <c r="Q21" s="5">
        <v>0.07</v>
      </c>
      <c r="R21" s="2"/>
      <c r="S21" s="2"/>
      <c r="T21" s="2"/>
      <c r="U21" s="2"/>
      <c r="V21" s="2"/>
      <c r="W21" s="2"/>
    </row>
    <row r="22" spans="2:2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"/>
      <c r="S22" s="2"/>
      <c r="T22" s="2"/>
      <c r="U22" s="2"/>
      <c r="V22" s="2"/>
      <c r="W22" s="2"/>
    </row>
    <row r="23" spans="1:23" ht="12.75">
      <c r="A23" s="1" t="s">
        <v>37</v>
      </c>
      <c r="B23" s="2">
        <f>B30-B21</f>
        <v>0.903</v>
      </c>
      <c r="C23" s="2">
        <f aca="true" t="shared" si="4" ref="C23:M23">C30-C21</f>
        <v>0.897</v>
      </c>
      <c r="D23" s="2">
        <f t="shared" si="4"/>
        <v>0.9259999999999999</v>
      </c>
      <c r="E23" s="2">
        <f t="shared" si="4"/>
        <v>0.938</v>
      </c>
      <c r="F23" s="2">
        <f t="shared" si="4"/>
        <v>0.934</v>
      </c>
      <c r="G23" s="2">
        <f t="shared" si="4"/>
        <v>0.9229999999999998</v>
      </c>
      <c r="H23" s="2">
        <f t="shared" si="4"/>
        <v>0.918</v>
      </c>
      <c r="I23" s="2">
        <f t="shared" si="4"/>
        <v>0.9039999999999999</v>
      </c>
      <c r="J23" s="2">
        <f t="shared" si="4"/>
        <v>0.9109999999999999</v>
      </c>
      <c r="K23" s="2">
        <f t="shared" si="4"/>
        <v>0.9449999999999998</v>
      </c>
      <c r="L23" s="2">
        <f t="shared" si="4"/>
        <v>0.942</v>
      </c>
      <c r="M23" s="2">
        <f t="shared" si="4"/>
        <v>0.937</v>
      </c>
      <c r="N23" s="2"/>
      <c r="O23" s="2">
        <f>AVERAGE(B23:M23)</f>
        <v>0.9231666666666666</v>
      </c>
      <c r="P23" s="2">
        <f>STDEV(B23:M23)</f>
        <v>0.016519043188965278</v>
      </c>
      <c r="Q23" s="5">
        <v>0.87</v>
      </c>
      <c r="R23" s="2"/>
      <c r="S23" s="2"/>
      <c r="T23" s="2"/>
      <c r="U23" s="2"/>
      <c r="V23" s="2"/>
      <c r="W23" s="2"/>
    </row>
    <row r="24" spans="1:23" ht="12.75">
      <c r="A24" s="1" t="s">
        <v>38</v>
      </c>
      <c r="B24" s="2">
        <v>0.088</v>
      </c>
      <c r="C24" s="2">
        <v>0.086</v>
      </c>
      <c r="D24" s="2">
        <v>0.09</v>
      </c>
      <c r="E24" s="2">
        <v>0.076</v>
      </c>
      <c r="F24" s="2">
        <v>0.087</v>
      </c>
      <c r="G24" s="2">
        <v>0.086</v>
      </c>
      <c r="H24" s="2">
        <v>0.085</v>
      </c>
      <c r="I24" s="2">
        <v>0.093</v>
      </c>
      <c r="J24" s="2">
        <v>0.093</v>
      </c>
      <c r="K24" s="2">
        <v>0.083</v>
      </c>
      <c r="L24" s="2">
        <v>0.088</v>
      </c>
      <c r="M24" s="2">
        <v>0.087</v>
      </c>
      <c r="N24" s="2"/>
      <c r="O24" s="2">
        <f t="shared" si="0"/>
        <v>0.08683333333333332</v>
      </c>
      <c r="P24" s="2">
        <f t="shared" si="1"/>
        <v>0.004529365464958251</v>
      </c>
      <c r="Q24" s="5">
        <v>0.08</v>
      </c>
      <c r="R24" s="2"/>
      <c r="S24" s="2"/>
      <c r="T24" s="2"/>
      <c r="U24" s="2"/>
      <c r="V24" s="2"/>
      <c r="W24" s="2"/>
    </row>
    <row r="25" spans="1:23" ht="12.75">
      <c r="A25" s="1" t="s">
        <v>62</v>
      </c>
      <c r="B25" s="2">
        <f>B29-B18</f>
        <v>0.053000000000000075</v>
      </c>
      <c r="C25" s="2">
        <f>C29-C18</f>
        <v>0.045999999999999944</v>
      </c>
      <c r="D25" s="2">
        <f>D29-D18</f>
        <v>0.02600000000000005</v>
      </c>
      <c r="E25" s="2">
        <f>E29-E18</f>
        <v>0.053999999999999965</v>
      </c>
      <c r="F25" s="2">
        <f>F29-F18</f>
        <v>0.046999999999999945</v>
      </c>
      <c r="G25" s="2">
        <f>G29-G18</f>
        <v>0.04999999999999995</v>
      </c>
      <c r="H25" s="2">
        <f>H29-H18</f>
        <v>0.06399999999999996</v>
      </c>
      <c r="I25" s="2">
        <f>I29-I18</f>
        <v>0.045000000000000054</v>
      </c>
      <c r="J25" s="2">
        <f>J29-J18</f>
        <v>0.052000000000000074</v>
      </c>
      <c r="K25" s="2">
        <f>K29-K18</f>
        <v>0.03499999999999995</v>
      </c>
      <c r="L25" s="2">
        <f>L29-L18</f>
        <v>0.04399999999999994</v>
      </c>
      <c r="M25" s="2">
        <f>M29-M18</f>
        <v>0.06499999999999997</v>
      </c>
      <c r="N25" s="2"/>
      <c r="O25" s="2">
        <f>AVERAGE(B25:M25)</f>
        <v>0.04841666666666664</v>
      </c>
      <c r="P25" s="2">
        <f>STDEV(B25:M25)</f>
        <v>0.010900027800909828</v>
      </c>
      <c r="Q25" s="5">
        <v>0.05</v>
      </c>
      <c r="R25" s="2"/>
      <c r="S25" s="2"/>
      <c r="T25" s="2"/>
      <c r="U25" s="2"/>
      <c r="V25" s="2"/>
      <c r="W25" s="2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1" t="s">
        <v>26</v>
      </c>
      <c r="B27" s="2">
        <f>SUM(B15:B25)</f>
        <v>9.046</v>
      </c>
      <c r="C27" s="2">
        <f aca="true" t="shared" si="5" ref="C27:M27">SUM(C15:C25)</f>
        <v>9.027</v>
      </c>
      <c r="D27" s="2">
        <f t="shared" si="5"/>
        <v>9.033</v>
      </c>
      <c r="E27" s="2">
        <f t="shared" si="5"/>
        <v>9.041</v>
      </c>
      <c r="F27" s="2">
        <f t="shared" si="5"/>
        <v>9.058</v>
      </c>
      <c r="G27" s="2">
        <f t="shared" si="5"/>
        <v>9.05</v>
      </c>
      <c r="H27" s="2">
        <f t="shared" si="5"/>
        <v>9.042</v>
      </c>
      <c r="I27" s="2">
        <f t="shared" si="5"/>
        <v>9.034</v>
      </c>
      <c r="J27" s="2">
        <f t="shared" si="5"/>
        <v>9.048</v>
      </c>
      <c r="K27" s="2">
        <f t="shared" si="5"/>
        <v>9.064000000000002</v>
      </c>
      <c r="L27" s="2">
        <f t="shared" si="5"/>
        <v>9.051</v>
      </c>
      <c r="M27" s="2">
        <f t="shared" si="5"/>
        <v>9.056999999999999</v>
      </c>
      <c r="N27" s="2"/>
      <c r="O27" s="2">
        <f t="shared" si="0"/>
        <v>9.045916666666669</v>
      </c>
      <c r="P27" s="2">
        <f t="shared" si="1"/>
        <v>0.011073788323573397</v>
      </c>
      <c r="Q27" s="2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 t="s">
        <v>63</v>
      </c>
      <c r="B29" s="2">
        <v>0.096</v>
      </c>
      <c r="C29" s="2">
        <v>0.102</v>
      </c>
      <c r="D29" s="2">
        <v>0.087</v>
      </c>
      <c r="E29" s="2">
        <v>0.096</v>
      </c>
      <c r="F29" s="2">
        <v>0.103</v>
      </c>
      <c r="G29" s="2">
        <v>0.102</v>
      </c>
      <c r="H29" s="2">
        <v>0.104</v>
      </c>
      <c r="I29" s="2">
        <v>0.102</v>
      </c>
      <c r="J29" s="2">
        <v>0.095</v>
      </c>
      <c r="K29" s="2">
        <v>0.095</v>
      </c>
      <c r="L29" s="2">
        <v>0.104</v>
      </c>
      <c r="M29" s="2">
        <v>0.101</v>
      </c>
      <c r="N29" s="2"/>
      <c r="O29" s="2">
        <f t="shared" si="0"/>
        <v>0.09891666666666665</v>
      </c>
      <c r="P29" s="2">
        <f t="shared" si="1"/>
        <v>0.005142661732699432</v>
      </c>
      <c r="Q29" s="2"/>
      <c r="R29" s="2"/>
      <c r="S29" s="2"/>
      <c r="T29" s="2"/>
      <c r="U29" s="2"/>
      <c r="V29" s="2"/>
      <c r="W29" s="2"/>
    </row>
    <row r="30" spans="1:23" ht="12.75">
      <c r="A30" s="1" t="s">
        <v>64</v>
      </c>
      <c r="B30" s="2">
        <v>0.972</v>
      </c>
      <c r="C30" s="2">
        <v>0.972</v>
      </c>
      <c r="D30" s="2">
        <v>1.028</v>
      </c>
      <c r="E30" s="2">
        <v>1.002</v>
      </c>
      <c r="F30" s="2">
        <v>0.995</v>
      </c>
      <c r="G30" s="2">
        <v>1.001</v>
      </c>
      <c r="H30" s="2">
        <v>0.967</v>
      </c>
      <c r="I30" s="2">
        <v>0.972</v>
      </c>
      <c r="J30" s="2">
        <v>0.967</v>
      </c>
      <c r="K30" s="2">
        <v>1.001</v>
      </c>
      <c r="L30" s="2">
        <v>1.009</v>
      </c>
      <c r="M30" s="2">
        <v>0.98</v>
      </c>
      <c r="N30" s="2"/>
      <c r="O30" s="2">
        <f>AVERAGE(B30:M30)</f>
        <v>0.9888333333333335</v>
      </c>
      <c r="P30" s="2">
        <f>STDEV(B30:M30)</f>
        <v>0.01983950756963914</v>
      </c>
      <c r="Q30" s="2"/>
      <c r="R30" s="2"/>
      <c r="S30" s="2"/>
      <c r="T30" s="2"/>
      <c r="U30" s="2"/>
      <c r="V30" s="2"/>
      <c r="W30" s="2"/>
    </row>
    <row r="31" spans="2:2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23.25">
      <c r="B32" s="2"/>
      <c r="C32" s="2" t="s">
        <v>58</v>
      </c>
      <c r="D32" s="2"/>
      <c r="E32" s="2"/>
      <c r="F32" s="3" t="s">
        <v>57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3:21" ht="23.25">
      <c r="C33" s="1" t="s">
        <v>59</v>
      </c>
      <c r="F33" s="3" t="s">
        <v>66</v>
      </c>
      <c r="U33" s="1" t="s">
        <v>65</v>
      </c>
    </row>
    <row r="34" ht="13.5">
      <c r="F34"/>
    </row>
    <row r="35" spans="1:8" ht="12.75">
      <c r="A35" s="1" t="s">
        <v>39</v>
      </c>
      <c r="B35" s="1" t="s">
        <v>40</v>
      </c>
      <c r="C35" s="1" t="s">
        <v>41</v>
      </c>
      <c r="D35" s="1" t="s">
        <v>42</v>
      </c>
      <c r="E35" s="1" t="s">
        <v>43</v>
      </c>
      <c r="F35" s="1" t="s">
        <v>44</v>
      </c>
      <c r="G35" s="1" t="s">
        <v>45</v>
      </c>
      <c r="H35" s="1" t="s">
        <v>46</v>
      </c>
    </row>
    <row r="36" spans="1:8" ht="12.75">
      <c r="A36" s="1" t="s">
        <v>47</v>
      </c>
      <c r="B36" s="1" t="s">
        <v>32</v>
      </c>
      <c r="C36" s="1" t="s">
        <v>48</v>
      </c>
      <c r="D36" s="1">
        <v>20</v>
      </c>
      <c r="E36" s="1">
        <v>10</v>
      </c>
      <c r="F36" s="1">
        <v>600</v>
      </c>
      <c r="G36" s="1">
        <v>-600</v>
      </c>
      <c r="H36" s="1" t="s">
        <v>49</v>
      </c>
    </row>
    <row r="37" spans="1:8" ht="12.75">
      <c r="A37" s="1" t="s">
        <v>47</v>
      </c>
      <c r="B37" s="1" t="s">
        <v>18</v>
      </c>
      <c r="C37" s="1" t="s">
        <v>48</v>
      </c>
      <c r="D37" s="1">
        <v>20</v>
      </c>
      <c r="E37" s="1">
        <v>10</v>
      </c>
      <c r="F37" s="1">
        <v>600</v>
      </c>
      <c r="G37" s="1">
        <v>-600</v>
      </c>
      <c r="H37" s="1" t="s">
        <v>50</v>
      </c>
    </row>
    <row r="38" spans="1:8" ht="12.75">
      <c r="A38" s="1" t="s">
        <v>47</v>
      </c>
      <c r="B38" s="1" t="s">
        <v>33</v>
      </c>
      <c r="C38" s="1" t="s">
        <v>48</v>
      </c>
      <c r="D38" s="1">
        <v>20</v>
      </c>
      <c r="E38" s="1">
        <v>10</v>
      </c>
      <c r="F38" s="1">
        <v>600</v>
      </c>
      <c r="G38" s="1">
        <v>-600</v>
      </c>
      <c r="H38" s="1" t="s">
        <v>49</v>
      </c>
    </row>
    <row r="39" spans="1:8" ht="12.75">
      <c r="A39" s="1" t="s">
        <v>47</v>
      </c>
      <c r="B39" s="1" t="s">
        <v>34</v>
      </c>
      <c r="C39" s="1" t="s">
        <v>48</v>
      </c>
      <c r="D39" s="1">
        <v>20</v>
      </c>
      <c r="E39" s="1">
        <v>10</v>
      </c>
      <c r="F39" s="1">
        <v>600</v>
      </c>
      <c r="G39" s="1">
        <v>-600</v>
      </c>
      <c r="H39" s="1" t="s">
        <v>51</v>
      </c>
    </row>
    <row r="40" spans="1:8" ht="12.75">
      <c r="A40" s="1" t="s">
        <v>52</v>
      </c>
      <c r="B40" s="1" t="s">
        <v>35</v>
      </c>
      <c r="C40" s="1" t="s">
        <v>48</v>
      </c>
      <c r="D40" s="1">
        <v>20</v>
      </c>
      <c r="E40" s="1">
        <v>10</v>
      </c>
      <c r="F40" s="1">
        <v>600</v>
      </c>
      <c r="G40" s="1">
        <v>-600</v>
      </c>
      <c r="H40" s="1" t="s">
        <v>49</v>
      </c>
    </row>
    <row r="41" spans="1:8" ht="12.75">
      <c r="A41" s="1" t="s">
        <v>53</v>
      </c>
      <c r="B41" s="1" t="s">
        <v>36</v>
      </c>
      <c r="C41" s="1" t="s">
        <v>48</v>
      </c>
      <c r="D41" s="1">
        <v>20</v>
      </c>
      <c r="E41" s="1">
        <v>10</v>
      </c>
      <c r="F41" s="1">
        <v>500</v>
      </c>
      <c r="G41" s="1">
        <v>-250</v>
      </c>
      <c r="H41" s="1" t="s">
        <v>54</v>
      </c>
    </row>
    <row r="42" spans="1:8" ht="12.75">
      <c r="A42" s="1" t="s">
        <v>53</v>
      </c>
      <c r="B42" s="1" t="s">
        <v>37</v>
      </c>
      <c r="C42" s="1" t="s">
        <v>48</v>
      </c>
      <c r="D42" s="1">
        <v>20</v>
      </c>
      <c r="E42" s="1">
        <v>10</v>
      </c>
      <c r="F42" s="1">
        <v>500</v>
      </c>
      <c r="G42" s="1">
        <v>-500</v>
      </c>
      <c r="H42" s="1" t="s">
        <v>55</v>
      </c>
    </row>
    <row r="43" spans="1:8" ht="12.75">
      <c r="A43" s="1" t="s">
        <v>53</v>
      </c>
      <c r="B43" s="1" t="s">
        <v>38</v>
      </c>
      <c r="C43" s="1" t="s">
        <v>48</v>
      </c>
      <c r="D43" s="1">
        <v>20</v>
      </c>
      <c r="E43" s="1">
        <v>10</v>
      </c>
      <c r="F43" s="1">
        <v>500</v>
      </c>
      <c r="G43" s="1">
        <v>-500</v>
      </c>
      <c r="H43" s="1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2008-08-27T01:00:13Z</dcterms:created>
  <dcterms:modified xsi:type="dcterms:W3CDTF">2008-08-27T01:00:13Z</dcterms:modified>
  <cp:category/>
  <cp:version/>
  <cp:contentType/>
  <cp:contentStatus/>
</cp:coreProperties>
</file>