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6485" windowHeight="11190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<sst xmlns="http://schemas.openxmlformats.org/spreadsheetml/2006/main" count="131" uniqueCount="77">
  <si>
    <t>bahianite60433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</si>
  <si>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</si>
  <si>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</si>
  <si>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</si>
  <si>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</si>
  <si>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</si>
  <si>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</si>
  <si>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</si>
  <si>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</si>
  <si>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</si>
  <si>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</si>
  <si>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</si>
  <si>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</si>
  <si>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</si>
  <si>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</si>
  <si>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</si>
  <si>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</si>
  <si>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</si>
  <si>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</si>
  <si>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</si>
  <si>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</si>
  <si>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F</t>
  </si>
  <si>
    <t>MgO</t>
  </si>
  <si>
    <t>Al2O3</t>
  </si>
  <si>
    <t>SiO2</t>
  </si>
  <si>
    <t>TiO2</t>
  </si>
  <si>
    <t>Sb2O5</t>
  </si>
  <si>
    <t>Totals</t>
  </si>
  <si>
    <t>Cation</t>
  </si>
  <si>
    <t>Normalized</t>
  </si>
  <si>
    <t>to</t>
  </si>
  <si>
    <t>O</t>
  </si>
  <si>
    <t>Mg</t>
  </si>
  <si>
    <t>Al</t>
  </si>
  <si>
    <t>Si</t>
  </si>
  <si>
    <t>Ti</t>
  </si>
  <si>
    <t>Fe</t>
  </si>
  <si>
    <t>Sb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</si>
  <si>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</si>
  <si>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</si>
  <si>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</si>
  <si>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</si>
  <si>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</si>
  <si>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</si>
  <si>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</si>
  <si>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</si>
  <si>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</si>
  <si>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</si>
  <si>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</si>
  <si>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</si>
  <si>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anor-hk</t>
  </si>
  <si>
    <t>PET</t>
  </si>
  <si>
    <t>rutile1</t>
  </si>
  <si>
    <t>La</t>
  </si>
  <si>
    <t>sb_2</t>
  </si>
  <si>
    <t>LIF</t>
  </si>
  <si>
    <t>fayalite</t>
  </si>
  <si>
    <r>
      <t>Al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Sb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</si>
  <si>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Fe2O3</t>
  </si>
  <si>
    <t>W</t>
  </si>
  <si>
    <t>Ma</t>
  </si>
  <si>
    <t>w</t>
  </si>
  <si>
    <t>not present in the  wds scan</t>
  </si>
  <si>
    <t>WO3</t>
  </si>
  <si>
    <t>H2O*</t>
  </si>
  <si>
    <t>#16</t>
  </si>
  <si>
    <t>#17</t>
  </si>
  <si>
    <t>#18</t>
  </si>
  <si>
    <t>#19</t>
  </si>
  <si>
    <t>#20</t>
  </si>
  <si>
    <t>#21</t>
  </si>
  <si>
    <r>
      <t>(Al</t>
    </r>
    <r>
      <rPr>
        <vertAlign val="subscript"/>
        <sz val="14"/>
        <rFont val="Times New Roman"/>
        <family val="1"/>
      </rPr>
      <t>4.89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0.10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(Sb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2.97</t>
    </r>
    <r>
      <rPr>
        <sz val="14"/>
        <rFont val="Times New Roman"/>
        <family val="1"/>
      </rPr>
      <t>W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</si>
  <si>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r>
      <t>(Al</t>
    </r>
    <r>
      <rPr>
        <vertAlign val="subscript"/>
        <sz val="14"/>
        <rFont val="Times New Roman"/>
        <family val="1"/>
      </rPr>
      <t>4.91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Sb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</si>
  <si>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darker phase</t>
  </si>
  <si>
    <t>?</t>
  </si>
  <si>
    <t>lighetr phase</t>
  </si>
  <si>
    <t>Fe3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</si>
</sst>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"/>
    <numFmt numFmtId="171" formatCode="0.0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s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F13" sqref="F13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5" ht="12.75">
      <c r="A3" s="1" t="s">
        <v>15</v>
      </c>
      <c r="B3" s="1" t="s">
        <v>17</v>
      </c>
      <c r="C3" s="1" t="s">
        <v>18</v>
      </c>
      <c r="D3" s="1" t="s">
        <v>19</v>
      </c>
      <c r="E3" s="1" t="s">
        <v>20</v>
      </c>
    </row>
    <row r="4" spans="1:21" ht="12.75">
      <c r="A4" s="1" t="s">
        <v>26</v>
      </c>
      <c r="B4" s="2">
        <v>62.27</v>
      </c>
      <c r="C4" s="2">
        <v>62.38</v>
      </c>
      <c r="D4" s="2">
        <v>62.25</v>
      </c>
      <c r="E4" s="2">
        <v>62.47</v>
      </c>
      <c r="F4" s="2">
        <v>62.2</v>
      </c>
      <c r="G4" s="2">
        <v>62.06</v>
      </c>
      <c r="H4" s="2">
        <v>63.01</v>
      </c>
      <c r="I4" s="2">
        <v>62.36</v>
      </c>
      <c r="J4" s="2">
        <v>62.68</v>
      </c>
      <c r="K4" s="2">
        <v>61.69</v>
      </c>
      <c r="L4" s="2">
        <v>62.47</v>
      </c>
      <c r="M4" s="2">
        <v>62.27</v>
      </c>
      <c r="N4" s="2">
        <v>62.25</v>
      </c>
      <c r="O4" s="2">
        <v>62.47</v>
      </c>
      <c r="P4" s="2"/>
      <c r="Q4" s="2">
        <f>AVERAGE(B4:O4)</f>
        <v>62.34499999999999</v>
      </c>
      <c r="R4" s="2">
        <f>STDEV(B4:O4)</f>
        <v>0.29914622100106236</v>
      </c>
      <c r="S4" s="2"/>
      <c r="T4" s="2"/>
      <c r="U4" s="2"/>
    </row>
    <row r="5" spans="1:21" ht="12.75">
      <c r="A5" s="1" t="s">
        <v>23</v>
      </c>
      <c r="B5" s="2">
        <v>32.42</v>
      </c>
      <c r="C5" s="2">
        <v>32.28</v>
      </c>
      <c r="D5" s="2">
        <v>32.55</v>
      </c>
      <c r="E5" s="2">
        <v>32.03</v>
      </c>
      <c r="F5" s="2">
        <v>32.46</v>
      </c>
      <c r="G5" s="2">
        <v>32.31</v>
      </c>
      <c r="H5" s="2">
        <v>32.41</v>
      </c>
      <c r="I5" s="2">
        <v>32.32</v>
      </c>
      <c r="J5" s="2">
        <v>32.3</v>
      </c>
      <c r="K5" s="2">
        <v>32.33</v>
      </c>
      <c r="L5" s="2">
        <v>31.8</v>
      </c>
      <c r="M5" s="2">
        <v>32.42</v>
      </c>
      <c r="N5" s="2">
        <v>32.55</v>
      </c>
      <c r="O5" s="2">
        <v>32.03</v>
      </c>
      <c r="P5" s="2"/>
      <c r="Q5" s="2">
        <f>AVERAGE(B5:O5)</f>
        <v>32.300714285714285</v>
      </c>
      <c r="R5" s="2">
        <f>STDEV(B5:O5)</f>
        <v>0.21287281452705564</v>
      </c>
      <c r="S5" s="2"/>
      <c r="T5" s="2"/>
      <c r="U5" s="2"/>
    </row>
    <row r="6" spans="1:21" ht="12.75">
      <c r="A6" s="1" t="s">
        <v>58</v>
      </c>
      <c r="B6" s="2">
        <v>0.9861800000000001</v>
      </c>
      <c r="C6" s="2">
        <v>1.019615</v>
      </c>
      <c r="D6" s="2">
        <v>1.0864850000000001</v>
      </c>
      <c r="E6" s="2">
        <v>1.2202250000000001</v>
      </c>
      <c r="F6" s="2">
        <v>0.975035</v>
      </c>
      <c r="G6" s="2">
        <v>1.0864850000000001</v>
      </c>
      <c r="H6" s="2">
        <v>1.05305</v>
      </c>
      <c r="I6" s="2">
        <v>1.05305</v>
      </c>
      <c r="J6" s="2">
        <v>1.00847</v>
      </c>
      <c r="K6" s="2">
        <v>0.997325</v>
      </c>
      <c r="L6" s="2">
        <v>1.0641950000000002</v>
      </c>
      <c r="M6" s="2">
        <v>0.9861800000000001</v>
      </c>
      <c r="N6" s="2">
        <v>1.0864850000000001</v>
      </c>
      <c r="O6" s="2">
        <v>1.2202250000000001</v>
      </c>
      <c r="P6" s="2"/>
      <c r="Q6" s="2">
        <f>AVERAGE(B6:O6)</f>
        <v>1.0602146428571426</v>
      </c>
      <c r="R6" s="2">
        <f>STDEV(B6:O6)</f>
        <v>0.07839461604512932</v>
      </c>
      <c r="S6" s="2"/>
      <c r="T6" s="2"/>
      <c r="U6" s="2"/>
    </row>
    <row r="7" spans="1:21" ht="12.75">
      <c r="A7" s="1" t="s">
        <v>63</v>
      </c>
      <c r="B7" s="2">
        <v>0.9</v>
      </c>
      <c r="C7" s="2">
        <v>1.1</v>
      </c>
      <c r="D7" s="2">
        <v>0.97</v>
      </c>
      <c r="E7" s="2">
        <v>1.08</v>
      </c>
      <c r="F7" s="2">
        <v>0.95</v>
      </c>
      <c r="G7" s="2">
        <v>1.02</v>
      </c>
      <c r="H7" s="2">
        <v>1.14</v>
      </c>
      <c r="I7" s="2">
        <v>1.01</v>
      </c>
      <c r="J7" s="2">
        <v>0.96</v>
      </c>
      <c r="K7" s="2">
        <v>1.11</v>
      </c>
      <c r="L7" s="2">
        <v>0.92</v>
      </c>
      <c r="M7" s="2">
        <v>0.94</v>
      </c>
      <c r="N7" s="2">
        <v>1.16</v>
      </c>
      <c r="O7" s="2">
        <v>1.22</v>
      </c>
      <c r="P7" s="2"/>
      <c r="Q7" s="2">
        <f>AVERAGE(B7:O7)</f>
        <v>1.0342857142857143</v>
      </c>
      <c r="R7" s="2">
        <f>STDEV(B7:O7)</f>
        <v>0.10043859859591928</v>
      </c>
      <c r="S7" s="2"/>
      <c r="T7" s="2"/>
      <c r="U7" s="2"/>
    </row>
    <row r="8" spans="1:21" ht="12.75">
      <c r="A8" s="1" t="s">
        <v>21</v>
      </c>
      <c r="B8" s="2">
        <v>0.11</v>
      </c>
      <c r="C8" s="2">
        <v>0.09</v>
      </c>
      <c r="D8" s="2">
        <v>0</v>
      </c>
      <c r="E8" s="2">
        <v>0.27</v>
      </c>
      <c r="F8" s="2">
        <v>0</v>
      </c>
      <c r="G8" s="2">
        <v>0.11</v>
      </c>
      <c r="H8" s="2">
        <v>0.23</v>
      </c>
      <c r="I8" s="2">
        <v>0</v>
      </c>
      <c r="J8" s="2">
        <v>0.11</v>
      </c>
      <c r="K8" s="2">
        <v>0</v>
      </c>
      <c r="L8" s="2">
        <v>0</v>
      </c>
      <c r="M8" s="2">
        <v>0.06</v>
      </c>
      <c r="N8" s="2">
        <v>0.11</v>
      </c>
      <c r="O8" s="2">
        <v>0.19</v>
      </c>
      <c r="P8" s="2"/>
      <c r="Q8" s="2">
        <f>AVERAGE(B8:O8)</f>
        <v>0.09142857142857143</v>
      </c>
      <c r="R8" s="2">
        <f>STDEV(B8:O8)</f>
        <v>0.08985947515273653</v>
      </c>
      <c r="S8" s="2" t="s">
        <v>62</v>
      </c>
      <c r="T8" s="2"/>
      <c r="U8" s="2"/>
    </row>
    <row r="9" spans="1:21" ht="12.75">
      <c r="A9" s="1" t="s">
        <v>22</v>
      </c>
      <c r="B9" s="2">
        <v>0.01</v>
      </c>
      <c r="C9" s="2">
        <v>0</v>
      </c>
      <c r="D9" s="2">
        <v>0</v>
      </c>
      <c r="E9" s="2">
        <v>0</v>
      </c>
      <c r="F9" s="2">
        <v>0.03</v>
      </c>
      <c r="G9" s="2">
        <v>0.04</v>
      </c>
      <c r="H9" s="2">
        <v>0</v>
      </c>
      <c r="I9" s="2">
        <v>0</v>
      </c>
      <c r="J9" s="2">
        <v>0</v>
      </c>
      <c r="K9" s="2">
        <v>0</v>
      </c>
      <c r="L9" s="2">
        <v>0.02</v>
      </c>
      <c r="M9" s="2">
        <v>0</v>
      </c>
      <c r="N9" s="2">
        <v>0</v>
      </c>
      <c r="O9" s="2">
        <v>0</v>
      </c>
      <c r="P9" s="2"/>
      <c r="Q9" s="2">
        <f>AVERAGE(B9:O9)</f>
        <v>0.0071428571428571435</v>
      </c>
      <c r="R9" s="2">
        <f>STDEV(B9:O9)</f>
        <v>0.013259870882635917</v>
      </c>
      <c r="S9" s="2" t="s">
        <v>62</v>
      </c>
      <c r="T9" s="2"/>
      <c r="U9" s="2"/>
    </row>
    <row r="10" spans="1:21" ht="12.75">
      <c r="A10" s="1" t="s">
        <v>24</v>
      </c>
      <c r="B10" s="2">
        <v>0.11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/>
      <c r="Q10" s="2">
        <f>AVERAGE(B10:O10)</f>
        <v>0.007857142857142858</v>
      </c>
      <c r="R10" s="2">
        <f>STDEV(B10:O10)</f>
        <v>0.029398736610366683</v>
      </c>
      <c r="S10" s="2" t="s">
        <v>62</v>
      </c>
      <c r="T10" s="2"/>
      <c r="U10" s="2"/>
    </row>
    <row r="11" spans="1:21" ht="12.75">
      <c r="A11" s="1" t="s">
        <v>25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/>
      <c r="Q11" s="2">
        <f>AVERAGE(B11:O11)</f>
        <v>0</v>
      </c>
      <c r="R11" s="2">
        <f>STDEV(B11:O11)</f>
        <v>0</v>
      </c>
      <c r="S11" s="2" t="s">
        <v>62</v>
      </c>
      <c r="T11" s="2"/>
      <c r="U11" s="2"/>
    </row>
    <row r="12" spans="1:21" ht="12.75">
      <c r="A12" s="1" t="s">
        <v>27</v>
      </c>
      <c r="B12" s="2">
        <f>SUM(B4:B11)</f>
        <v>96.80618000000001</v>
      </c>
      <c r="C12" s="2">
        <f aca="true" t="shared" si="0" ref="C12:O12">SUM(C4:C11)</f>
        <v>96.869615</v>
      </c>
      <c r="D12" s="2">
        <f t="shared" si="0"/>
        <v>96.85648499999999</v>
      </c>
      <c r="E12" s="2">
        <f t="shared" si="0"/>
        <v>97.070225</v>
      </c>
      <c r="F12" s="2">
        <f t="shared" si="0"/>
        <v>96.615035</v>
      </c>
      <c r="G12" s="2">
        <f t="shared" si="0"/>
        <v>96.626485</v>
      </c>
      <c r="H12" s="2">
        <f t="shared" si="0"/>
        <v>97.84304999999999</v>
      </c>
      <c r="I12" s="2">
        <f t="shared" si="0"/>
        <v>96.74305000000001</v>
      </c>
      <c r="J12" s="2">
        <f t="shared" si="0"/>
        <v>97.05846999999999</v>
      </c>
      <c r="K12" s="2">
        <f t="shared" si="0"/>
        <v>96.127325</v>
      </c>
      <c r="L12" s="2">
        <f t="shared" si="0"/>
        <v>96.27419499999999</v>
      </c>
      <c r="M12" s="2">
        <f t="shared" si="0"/>
        <v>96.67618</v>
      </c>
      <c r="N12" s="2">
        <f t="shared" si="0"/>
        <v>97.15648499999999</v>
      </c>
      <c r="O12" s="2">
        <f t="shared" si="0"/>
        <v>97.130225</v>
      </c>
      <c r="P12" s="2"/>
      <c r="Q12" s="2">
        <f>AVERAGE(B12:O12)</f>
        <v>96.8466432142857</v>
      </c>
      <c r="R12" s="2">
        <f>STDEV(B12:O12)</f>
        <v>0.416337991260106</v>
      </c>
      <c r="S12" s="2"/>
      <c r="T12" s="2"/>
      <c r="U12" s="2"/>
    </row>
    <row r="13" spans="1:21" ht="12.75">
      <c r="A13" s="1" t="s">
        <v>64</v>
      </c>
      <c r="B13" s="2">
        <f>100-SUM(B4:B7)</f>
        <v>3.423819999999992</v>
      </c>
      <c r="C13" s="2">
        <f aca="true" t="shared" si="1" ref="C13:O13">100-SUM(C4:C7)</f>
        <v>3.2203850000000074</v>
      </c>
      <c r="D13" s="2">
        <f t="shared" si="1"/>
        <v>3.143515000000008</v>
      </c>
      <c r="E13" s="2">
        <f t="shared" si="1"/>
        <v>3.1997750000000025</v>
      </c>
      <c r="F13" s="2">
        <f t="shared" si="1"/>
        <v>3.414964999999995</v>
      </c>
      <c r="G13" s="2">
        <f t="shared" si="1"/>
        <v>3.5235150000000033</v>
      </c>
      <c r="H13" s="2">
        <f t="shared" si="1"/>
        <v>2.386950000000013</v>
      </c>
      <c r="I13" s="2">
        <f t="shared" si="1"/>
        <v>3.256949999999989</v>
      </c>
      <c r="J13" s="2">
        <f t="shared" si="1"/>
        <v>3.051530000000014</v>
      </c>
      <c r="K13" s="2">
        <f t="shared" si="1"/>
        <v>3.872675000000001</v>
      </c>
      <c r="L13" s="2">
        <f t="shared" si="1"/>
        <v>3.7458050000000043</v>
      </c>
      <c r="M13" s="2">
        <f t="shared" si="1"/>
        <v>3.38382</v>
      </c>
      <c r="N13" s="2">
        <f t="shared" si="1"/>
        <v>2.95351500000001</v>
      </c>
      <c r="O13" s="2">
        <f t="shared" si="1"/>
        <v>3.059775000000002</v>
      </c>
      <c r="P13" s="2"/>
      <c r="Q13" s="2"/>
      <c r="R13" s="2"/>
      <c r="S13" s="2"/>
      <c r="T13" s="2"/>
      <c r="U13" s="2"/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" t="s">
        <v>28</v>
      </c>
      <c r="B15" s="2" t="s">
        <v>29</v>
      </c>
      <c r="C15" s="2" t="s">
        <v>30</v>
      </c>
      <c r="D15" s="2">
        <v>15</v>
      </c>
      <c r="E15" s="2" t="s">
        <v>31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1" t="s">
        <v>37</v>
      </c>
      <c r="B16" s="2">
        <v>2.9665836230274287</v>
      </c>
      <c r="C16" s="2">
        <v>2.9706079612799376</v>
      </c>
      <c r="D16" s="2">
        <v>2.9560539470391602</v>
      </c>
      <c r="E16" s="2">
        <v>2.9786490444312603</v>
      </c>
      <c r="F16" s="2">
        <v>2.9624380659997724</v>
      </c>
      <c r="G16" s="2">
        <v>2.9612115553252654</v>
      </c>
      <c r="H16" s="2">
        <v>2.97811589377104</v>
      </c>
      <c r="I16" s="2">
        <v>2.9691502554607316</v>
      </c>
      <c r="J16" s="2">
        <v>2.9799909374343447</v>
      </c>
      <c r="K16" s="2">
        <v>2.9521248055969123</v>
      </c>
      <c r="L16" s="2">
        <v>2.9967839456811505</v>
      </c>
      <c r="M16" s="2">
        <v>2.9657949876544647</v>
      </c>
      <c r="N16" s="2">
        <v>2.9715952792455926</v>
      </c>
      <c r="O16" s="2">
        <v>2.9568376615314276</v>
      </c>
      <c r="P16" s="2"/>
      <c r="Q16" s="2">
        <f>AVERAGE(B16:O16)</f>
        <v>2.968995568819892</v>
      </c>
      <c r="R16" s="2">
        <f>STDEV(B16:O16)</f>
        <v>0.011761802638980816</v>
      </c>
      <c r="S16" s="4">
        <v>2.97</v>
      </c>
      <c r="T16" s="2">
        <v>5</v>
      </c>
      <c r="U16" s="2">
        <f>S16*T16</f>
        <v>14.850000000000001</v>
      </c>
    </row>
    <row r="17" spans="1:21" ht="12.75">
      <c r="A17" s="1" t="s">
        <v>59</v>
      </c>
      <c r="B17" s="2">
        <v>0.029914906400398768</v>
      </c>
      <c r="C17" s="2">
        <v>0.036547701155881296</v>
      </c>
      <c r="D17" s="2">
        <v>0.032137504004281024</v>
      </c>
      <c r="E17" s="2">
        <v>0.03592849249954539</v>
      </c>
      <c r="F17" s="2">
        <v>0.03156820657931246</v>
      </c>
      <c r="G17" s="2">
        <v>0.03395668185387872</v>
      </c>
      <c r="H17" s="2">
        <v>0.03759277417346601</v>
      </c>
      <c r="I17" s="2">
        <v>0.033551724948419</v>
      </c>
      <c r="J17" s="2">
        <v>0.031843778788019285</v>
      </c>
      <c r="K17" s="2">
        <v>0.03706041961407702</v>
      </c>
      <c r="L17" s="2">
        <v>0.03079208979578286</v>
      </c>
      <c r="M17" s="2">
        <v>0.031236151782133185</v>
      </c>
      <c r="N17" s="2">
        <v>0.03489803694902614</v>
      </c>
      <c r="O17" s="2">
        <v>0.030820415106899632</v>
      </c>
      <c r="P17" s="2"/>
      <c r="Q17" s="2">
        <f>AVERAGE(B17:O17)</f>
        <v>0.03341777740365149</v>
      </c>
      <c r="R17" s="2">
        <f>STDEV(B17:O17)</f>
        <v>0.0025944717462555926</v>
      </c>
      <c r="S17" s="4">
        <v>0.03</v>
      </c>
      <c r="T17" s="2">
        <v>6</v>
      </c>
      <c r="U17" s="2">
        <f>S17*T17</f>
        <v>0.18</v>
      </c>
    </row>
    <row r="18" spans="1:21" ht="12.75">
      <c r="A18" s="1" t="s">
        <v>33</v>
      </c>
      <c r="B18" s="2">
        <v>4.900682910713795</v>
      </c>
      <c r="C18" s="2">
        <v>4.8775233799447255</v>
      </c>
      <c r="D18" s="2">
        <v>4.904444860467015</v>
      </c>
      <c r="E18" s="2">
        <v>4.84585742661926</v>
      </c>
      <c r="F18" s="2">
        <v>4.905386978810799</v>
      </c>
      <c r="G18" s="2">
        <v>4.891707559551715</v>
      </c>
      <c r="H18" s="2">
        <v>4.860455925897392</v>
      </c>
      <c r="I18" s="2">
        <v>4.882736467033165</v>
      </c>
      <c r="J18" s="2">
        <v>4.872527977001038</v>
      </c>
      <c r="K18" s="2">
        <v>4.908982816952802</v>
      </c>
      <c r="L18" s="2">
        <v>4.840351615380162</v>
      </c>
      <c r="M18" s="2">
        <v>4.899380115179878</v>
      </c>
      <c r="N18" s="2">
        <v>4.8791444846221825</v>
      </c>
      <c r="O18" s="2">
        <v>4.905745135963517</v>
      </c>
      <c r="P18" s="2"/>
      <c r="Q18" s="2">
        <f>AVERAGE(B18:O18)</f>
        <v>4.8839234038669606</v>
      </c>
      <c r="R18" s="2">
        <f>STDEV(B18:O18)</f>
        <v>0.02263364807297414</v>
      </c>
      <c r="S18" s="4">
        <v>4.89</v>
      </c>
      <c r="T18" s="2">
        <v>3</v>
      </c>
      <c r="U18" s="2">
        <f>S18*T18</f>
        <v>14.669999999999998</v>
      </c>
    </row>
    <row r="19" spans="1:21" ht="12.75">
      <c r="A19" s="1" t="s">
        <v>76</v>
      </c>
      <c r="B19" s="2">
        <v>0.09518123810636125</v>
      </c>
      <c r="C19" s="2">
        <v>0.09836794894361701</v>
      </c>
      <c r="D19" s="2">
        <v>0.10452355312582312</v>
      </c>
      <c r="E19" s="2">
        <v>0.1178705143295479</v>
      </c>
      <c r="F19" s="2">
        <v>0.09407983136428771</v>
      </c>
      <c r="G19" s="2">
        <v>0.10502648453175248</v>
      </c>
      <c r="H19" s="2">
        <v>0.10083203613727611</v>
      </c>
      <c r="I19" s="2">
        <v>0.10157632396877583</v>
      </c>
      <c r="J19" s="2">
        <v>0.09713290303234988</v>
      </c>
      <c r="K19" s="2">
        <v>0.09668833449085566</v>
      </c>
      <c r="L19" s="2">
        <v>0.10342429555968806</v>
      </c>
      <c r="M19" s="2">
        <v>0.09515593516508208</v>
      </c>
      <c r="N19" s="2">
        <v>0.09840064273711067</v>
      </c>
      <c r="O19" s="2">
        <v>0.10455126460363631</v>
      </c>
      <c r="P19" s="2"/>
      <c r="Q19" s="2">
        <f>AVERAGE(B19:O19)</f>
        <v>0.10091509329258316</v>
      </c>
      <c r="R19" s="2">
        <f>STDEV(B19:O19)</f>
        <v>0.006171394602859235</v>
      </c>
      <c r="S19" s="4">
        <v>0.1</v>
      </c>
      <c r="T19" s="2">
        <v>3</v>
      </c>
      <c r="U19" s="2">
        <f>S19*T19</f>
        <v>0.30000000000000004</v>
      </c>
    </row>
    <row r="20" spans="1:21" ht="12.75">
      <c r="A20" s="1" t="s">
        <v>27</v>
      </c>
      <c r="B20" s="2">
        <f>SUM(B16:B19)</f>
        <v>7.992362678247984</v>
      </c>
      <c r="C20" s="2">
        <f aca="true" t="shared" si="2" ref="C20:O20">SUM(C16:C19)</f>
        <v>7.983046991324161</v>
      </c>
      <c r="D20" s="2">
        <f t="shared" si="2"/>
        <v>7.997159864636279</v>
      </c>
      <c r="E20" s="2">
        <f t="shared" si="2"/>
        <v>7.978305477879614</v>
      </c>
      <c r="F20" s="2">
        <f t="shared" si="2"/>
        <v>7.9934730827541705</v>
      </c>
      <c r="G20" s="2">
        <f t="shared" si="2"/>
        <v>7.991902281262611</v>
      </c>
      <c r="H20" s="2">
        <f t="shared" si="2"/>
        <v>7.9769966299791735</v>
      </c>
      <c r="I20" s="2">
        <f t="shared" si="2"/>
        <v>7.987014771411093</v>
      </c>
      <c r="J20" s="2">
        <f t="shared" si="2"/>
        <v>7.981495596255751</v>
      </c>
      <c r="K20" s="2">
        <f t="shared" si="2"/>
        <v>7.994856376654647</v>
      </c>
      <c r="L20" s="2">
        <f t="shared" si="2"/>
        <v>7.9713519464167835</v>
      </c>
      <c r="M20" s="2">
        <f t="shared" si="2"/>
        <v>7.991567189781558</v>
      </c>
      <c r="N20" s="2">
        <f t="shared" si="2"/>
        <v>7.984038443553912</v>
      </c>
      <c r="O20" s="2">
        <f t="shared" si="2"/>
        <v>7.997954477205481</v>
      </c>
      <c r="P20" s="2"/>
      <c r="Q20" s="2">
        <f>AVERAGE(B20:O20)</f>
        <v>7.987251843383089</v>
      </c>
      <c r="R20" s="2">
        <f>STDEV(B20:O20)</f>
        <v>0.00820332158696173</v>
      </c>
      <c r="S20" s="2"/>
      <c r="T20" s="2"/>
      <c r="U20" s="5">
        <f>SUM(U16:U19)</f>
        <v>30</v>
      </c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1:18" ht="23.25">
      <c r="K22" s="3" t="s">
        <v>57</v>
      </c>
      <c r="Q22" s="2"/>
      <c r="R22" s="2"/>
    </row>
    <row r="23" spans="6:18" ht="23.25">
      <c r="F23" s="1" t="s">
        <v>75</v>
      </c>
      <c r="K23" s="3" t="s">
        <v>71</v>
      </c>
      <c r="Q23" s="2"/>
      <c r="R23" s="2"/>
    </row>
    <row r="24" spans="6:18" ht="23.25">
      <c r="F24" s="1" t="s">
        <v>73</v>
      </c>
      <c r="K24" s="3" t="s">
        <v>72</v>
      </c>
      <c r="Q24" s="2"/>
      <c r="R24" s="2"/>
    </row>
    <row r="25" spans="11:18" ht="18.75">
      <c r="K25" s="3"/>
      <c r="Q25" s="2"/>
      <c r="R25" s="2"/>
    </row>
    <row r="26" spans="1:18" ht="12.75">
      <c r="A26" s="1" t="s">
        <v>38</v>
      </c>
      <c r="B26" s="1" t="s">
        <v>39</v>
      </c>
      <c r="C26" s="1" t="s">
        <v>40</v>
      </c>
      <c r="D26" s="1" t="s">
        <v>41</v>
      </c>
      <c r="E26" s="1" t="s">
        <v>42</v>
      </c>
      <c r="F26" s="1" t="s">
        <v>43</v>
      </c>
      <c r="G26" s="1" t="s">
        <v>44</v>
      </c>
      <c r="H26" s="1" t="s">
        <v>45</v>
      </c>
      <c r="Q26" s="2"/>
      <c r="R26" s="2"/>
    </row>
    <row r="27" spans="1:18" ht="12.75">
      <c r="A27" s="1" t="s">
        <v>46</v>
      </c>
      <c r="B27" s="1" t="s">
        <v>21</v>
      </c>
      <c r="C27" s="1" t="s">
        <v>47</v>
      </c>
      <c r="D27" s="1">
        <v>20</v>
      </c>
      <c r="E27" s="1">
        <v>10</v>
      </c>
      <c r="F27" s="1">
        <v>800</v>
      </c>
      <c r="G27" s="1">
        <v>-800</v>
      </c>
      <c r="H27" s="1" t="s">
        <v>48</v>
      </c>
      <c r="Q27" s="2"/>
      <c r="R27" s="2"/>
    </row>
    <row r="28" spans="1:18" ht="12.75">
      <c r="A28" s="1" t="s">
        <v>46</v>
      </c>
      <c r="B28" s="1" t="s">
        <v>34</v>
      </c>
      <c r="C28" s="1" t="s">
        <v>47</v>
      </c>
      <c r="D28" s="1">
        <v>20</v>
      </c>
      <c r="E28" s="1">
        <v>10</v>
      </c>
      <c r="F28" s="1">
        <v>600</v>
      </c>
      <c r="G28" s="1">
        <v>-600</v>
      </c>
      <c r="H28" s="1" t="s">
        <v>49</v>
      </c>
      <c r="Q28" s="2"/>
      <c r="R28" s="2"/>
    </row>
    <row r="29" spans="1:18" ht="12.75">
      <c r="A29" s="1" t="s">
        <v>46</v>
      </c>
      <c r="B29" s="1" t="s">
        <v>32</v>
      </c>
      <c r="C29" s="1" t="s">
        <v>47</v>
      </c>
      <c r="D29" s="1">
        <v>20</v>
      </c>
      <c r="E29" s="1">
        <v>10</v>
      </c>
      <c r="F29" s="1">
        <v>600</v>
      </c>
      <c r="G29" s="1">
        <v>-600</v>
      </c>
      <c r="H29" s="1" t="s">
        <v>49</v>
      </c>
      <c r="Q29" s="2"/>
      <c r="R29" s="2"/>
    </row>
    <row r="30" spans="1:18" ht="12.75">
      <c r="A30" s="1" t="s">
        <v>46</v>
      </c>
      <c r="B30" s="1" t="s">
        <v>33</v>
      </c>
      <c r="C30" s="1" t="s">
        <v>47</v>
      </c>
      <c r="D30" s="1">
        <v>20</v>
      </c>
      <c r="E30" s="1">
        <v>10</v>
      </c>
      <c r="F30" s="1">
        <v>600</v>
      </c>
      <c r="G30" s="1">
        <v>-600</v>
      </c>
      <c r="H30" s="1" t="s">
        <v>50</v>
      </c>
      <c r="Q30" s="2"/>
      <c r="R30" s="2"/>
    </row>
    <row r="31" spans="1:18" ht="12.75">
      <c r="A31" s="1" t="s">
        <v>51</v>
      </c>
      <c r="B31" s="1" t="s">
        <v>35</v>
      </c>
      <c r="C31" s="1" t="s">
        <v>47</v>
      </c>
      <c r="D31" s="1">
        <v>20</v>
      </c>
      <c r="E31" s="1">
        <v>10</v>
      </c>
      <c r="F31" s="1">
        <v>600</v>
      </c>
      <c r="G31" s="1">
        <v>-600</v>
      </c>
      <c r="H31" s="1" t="s">
        <v>52</v>
      </c>
      <c r="Q31" s="2"/>
      <c r="R31" s="2"/>
    </row>
    <row r="32" spans="1:18" ht="12.75">
      <c r="A32" s="1" t="s">
        <v>51</v>
      </c>
      <c r="B32" s="1" t="s">
        <v>37</v>
      </c>
      <c r="C32" s="1" t="s">
        <v>53</v>
      </c>
      <c r="D32" s="1">
        <v>20</v>
      </c>
      <c r="E32" s="1">
        <v>10</v>
      </c>
      <c r="F32" s="1">
        <v>250</v>
      </c>
      <c r="G32" s="1">
        <v>-300</v>
      </c>
      <c r="H32" s="1" t="s">
        <v>54</v>
      </c>
      <c r="Q32" s="2"/>
      <c r="R32" s="2"/>
    </row>
    <row r="33" spans="1:18" ht="12.75">
      <c r="A33" s="1" t="s">
        <v>51</v>
      </c>
      <c r="B33" s="1" t="s">
        <v>59</v>
      </c>
      <c r="C33" s="1" t="s">
        <v>60</v>
      </c>
      <c r="D33" s="1">
        <v>20</v>
      </c>
      <c r="E33" s="1">
        <v>10</v>
      </c>
      <c r="F33" s="1">
        <v>500</v>
      </c>
      <c r="G33" s="1">
        <v>-500</v>
      </c>
      <c r="H33" s="1" t="s">
        <v>61</v>
      </c>
      <c r="Q33" s="2"/>
      <c r="R33" s="2"/>
    </row>
    <row r="34" spans="1:18" ht="12.75">
      <c r="A34" s="1" t="s">
        <v>55</v>
      </c>
      <c r="B34" s="1" t="s">
        <v>36</v>
      </c>
      <c r="C34" s="1" t="s">
        <v>47</v>
      </c>
      <c r="D34" s="1">
        <v>20</v>
      </c>
      <c r="E34" s="1">
        <v>10</v>
      </c>
      <c r="F34" s="1">
        <v>500</v>
      </c>
      <c r="G34" s="1">
        <v>-500</v>
      </c>
      <c r="H34" s="1" t="s">
        <v>56</v>
      </c>
      <c r="Q34" s="2"/>
      <c r="R34" s="2"/>
    </row>
    <row r="35" spans="17:18" ht="12.75">
      <c r="Q35" s="2"/>
      <c r="R35" s="2"/>
    </row>
    <row r="36" spans="17:21" ht="12.75">
      <c r="Q36" s="2"/>
      <c r="R36" s="2"/>
      <c r="S36" s="2"/>
      <c r="T36" s="2"/>
      <c r="U36" s="2"/>
    </row>
    <row r="37" spans="20:21" ht="12.75">
      <c r="T37" s="2"/>
      <c r="U37" s="2"/>
    </row>
    <row r="38" spans="2:21" ht="12.75">
      <c r="B38" s="1" t="s">
        <v>65</v>
      </c>
      <c r="C38" s="1" t="s">
        <v>66</v>
      </c>
      <c r="D38" s="1" t="s">
        <v>67</v>
      </c>
      <c r="E38" s="1" t="s">
        <v>68</v>
      </c>
      <c r="F38" s="1" t="s">
        <v>69</v>
      </c>
      <c r="G38" s="1" t="s">
        <v>70</v>
      </c>
      <c r="T38" s="2"/>
      <c r="U38" s="2"/>
    </row>
    <row r="39" spans="1:21" ht="12.75">
      <c r="A39" s="1" t="s">
        <v>15</v>
      </c>
      <c r="B39" s="1" t="s">
        <v>16</v>
      </c>
      <c r="C39" s="1" t="s">
        <v>17</v>
      </c>
      <c r="D39" s="1" t="s">
        <v>18</v>
      </c>
      <c r="E39" s="1" t="s">
        <v>19</v>
      </c>
      <c r="F39" s="1" t="s">
        <v>20</v>
      </c>
      <c r="T39" s="2"/>
      <c r="U39" s="2"/>
    </row>
    <row r="40" spans="1:21" ht="12.75">
      <c r="A40" s="1" t="s">
        <v>26</v>
      </c>
      <c r="B40" s="2">
        <v>61.94</v>
      </c>
      <c r="C40" s="2">
        <v>62.04</v>
      </c>
      <c r="D40" s="2">
        <v>61.86</v>
      </c>
      <c r="E40" s="2">
        <v>62.2</v>
      </c>
      <c r="F40" s="2">
        <v>62.7</v>
      </c>
      <c r="G40" s="2">
        <v>62.56</v>
      </c>
      <c r="I40" s="2">
        <f>AVERAGE(B40:G40)</f>
        <v>62.21666666666666</v>
      </c>
      <c r="J40" s="2">
        <f>STDEV(B40:G40)</f>
        <v>0.342558997353979</v>
      </c>
      <c r="T40" s="2"/>
      <c r="U40" s="2"/>
    </row>
    <row r="41" spans="1:21" ht="12.75">
      <c r="A41" s="1" t="s">
        <v>23</v>
      </c>
      <c r="B41" s="2">
        <v>32.12</v>
      </c>
      <c r="C41" s="2">
        <v>32.47</v>
      </c>
      <c r="D41" s="2">
        <v>32.14</v>
      </c>
      <c r="E41" s="2">
        <v>31.97</v>
      </c>
      <c r="F41" s="2">
        <v>31.76</v>
      </c>
      <c r="G41" s="2">
        <v>31.61</v>
      </c>
      <c r="H41" s="2"/>
      <c r="I41" s="2">
        <f aca="true" t="shared" si="3" ref="I41:I48">AVERAGE(B41:G41)</f>
        <v>32.01166666666666</v>
      </c>
      <c r="J41" s="2">
        <f aca="true" t="shared" si="4" ref="J41:J48">STDEV(B41:G41)</f>
        <v>0.30485515686453646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" t="s">
        <v>58</v>
      </c>
      <c r="B42" s="2">
        <v>0.85</v>
      </c>
      <c r="C42" s="2">
        <v>0.99</v>
      </c>
      <c r="D42" s="2">
        <v>0.94</v>
      </c>
      <c r="E42" s="2">
        <v>0.91</v>
      </c>
      <c r="F42" s="2">
        <v>0.92</v>
      </c>
      <c r="G42" s="2">
        <v>1.03</v>
      </c>
      <c r="H42" s="2"/>
      <c r="I42" s="2">
        <f t="shared" si="3"/>
        <v>0.9400000000000001</v>
      </c>
      <c r="J42" s="2">
        <f t="shared" si="4"/>
        <v>0.06324555320336551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1" t="s">
        <v>21</v>
      </c>
      <c r="B43" s="2">
        <v>0.04</v>
      </c>
      <c r="C43" s="2">
        <v>0.11</v>
      </c>
      <c r="D43" s="2">
        <v>0.09</v>
      </c>
      <c r="E43" s="2">
        <v>0</v>
      </c>
      <c r="F43" s="2">
        <v>0.27</v>
      </c>
      <c r="G43" s="2">
        <v>0</v>
      </c>
      <c r="H43" s="2"/>
      <c r="I43" s="2">
        <f>AVERAGE(B43:G43)</f>
        <v>0.085</v>
      </c>
      <c r="J43" s="2">
        <f>STDEV(B43:G43)</f>
        <v>0.10134100848126587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1" t="s">
        <v>22</v>
      </c>
      <c r="B44" s="2">
        <v>0</v>
      </c>
      <c r="C44" s="2">
        <v>0.01</v>
      </c>
      <c r="D44" s="2">
        <v>0</v>
      </c>
      <c r="E44" s="2">
        <v>0</v>
      </c>
      <c r="F44" s="2">
        <v>0</v>
      </c>
      <c r="G44" s="2">
        <v>0.03</v>
      </c>
      <c r="H44" s="2"/>
      <c r="I44" s="2">
        <f t="shared" si="3"/>
        <v>0.006666666666666667</v>
      </c>
      <c r="J44" s="2">
        <f t="shared" si="4"/>
        <v>0.012110601416389966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10" ht="12.75">
      <c r="A45" s="1" t="s">
        <v>24</v>
      </c>
      <c r="B45" s="2">
        <v>0</v>
      </c>
      <c r="C45" s="2">
        <v>0.11</v>
      </c>
      <c r="D45" s="2">
        <v>0</v>
      </c>
      <c r="E45" s="2">
        <v>0</v>
      </c>
      <c r="F45" s="2">
        <v>0</v>
      </c>
      <c r="G45" s="2">
        <v>0</v>
      </c>
      <c r="I45" s="2">
        <f t="shared" si="3"/>
        <v>0.018333333333333333</v>
      </c>
      <c r="J45" s="2">
        <f t="shared" si="4"/>
        <v>0.04490731195102493</v>
      </c>
    </row>
    <row r="46" spans="1:21" ht="12.75">
      <c r="A46" s="1" t="s">
        <v>63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/>
      <c r="I46" s="2">
        <f>AVERAGE(B46:G46)</f>
        <v>0</v>
      </c>
      <c r="J46" s="2">
        <f>STDEV(B46:G46)</f>
        <v>0</v>
      </c>
      <c r="K46" s="2" t="s">
        <v>74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10" ht="12.75">
      <c r="A47" s="1" t="s">
        <v>25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I47" s="2">
        <f t="shared" si="3"/>
        <v>0</v>
      </c>
      <c r="J47" s="2">
        <f t="shared" si="4"/>
        <v>0</v>
      </c>
    </row>
    <row r="48" spans="1:10" ht="12.75">
      <c r="A48" s="1" t="s">
        <v>27</v>
      </c>
      <c r="B48" s="2">
        <v>94.95</v>
      </c>
      <c r="C48" s="2">
        <v>95.64</v>
      </c>
      <c r="D48" s="2">
        <v>94.94</v>
      </c>
      <c r="E48" s="2">
        <v>94.38</v>
      </c>
      <c r="F48" s="2">
        <v>95.55</v>
      </c>
      <c r="G48" s="2">
        <v>95.13</v>
      </c>
      <c r="I48" s="2">
        <f t="shared" si="3"/>
        <v>95.09833333333331</v>
      </c>
      <c r="J48" s="2">
        <f t="shared" si="4"/>
        <v>0.4607566241185637</v>
      </c>
    </row>
    <row r="49" spans="9:10" ht="12.75">
      <c r="I49" s="2"/>
      <c r="J49" s="2"/>
    </row>
    <row r="50" spans="9:10" ht="12.75">
      <c r="I50" s="2"/>
      <c r="J50" s="2"/>
    </row>
    <row r="51" spans="1:12" ht="12.75">
      <c r="A51" s="1" t="s">
        <v>37</v>
      </c>
      <c r="B51" s="2">
        <v>2.9941347283826625</v>
      </c>
      <c r="C51" s="2">
        <v>2.9765110392654774</v>
      </c>
      <c r="D51" s="2">
        <v>2.988642935903759</v>
      </c>
      <c r="E51" s="2">
        <v>3.0055560232514678</v>
      </c>
      <c r="F51" s="2">
        <v>3.026977334713991</v>
      </c>
      <c r="G51" s="2">
        <v>3.0273277451577787</v>
      </c>
      <c r="H51" s="2"/>
      <c r="I51" s="2">
        <f>AVERAGE(B51:G51)</f>
        <v>3.0031916344458565</v>
      </c>
      <c r="J51" s="2">
        <f>STDEV(B51:G51)</f>
        <v>0.020781953940129886</v>
      </c>
      <c r="K51" s="4">
        <v>3</v>
      </c>
      <c r="L51" s="2"/>
    </row>
    <row r="52" spans="1:12" ht="12.75">
      <c r="A52" s="1" t="s">
        <v>33</v>
      </c>
      <c r="B52" s="2">
        <v>4.926534605204783</v>
      </c>
      <c r="C52" s="2">
        <v>4.942923176338101</v>
      </c>
      <c r="D52" s="2">
        <v>4.926923870303612</v>
      </c>
      <c r="E52" s="2">
        <v>4.9016572830772045</v>
      </c>
      <c r="F52" s="2">
        <v>4.865057589696707</v>
      </c>
      <c r="G52" s="2">
        <v>4.8534779457214015</v>
      </c>
      <c r="H52" s="2"/>
      <c r="I52" s="2">
        <f>AVERAGE(B52:G52)</f>
        <v>4.902762411723635</v>
      </c>
      <c r="J52" s="2">
        <f>STDEV(B52:G52)</f>
        <v>0.03636925564417996</v>
      </c>
      <c r="K52" s="4">
        <v>4.91</v>
      </c>
      <c r="L52" s="2"/>
    </row>
    <row r="53" spans="1:12" ht="12.75">
      <c r="A53" s="1" t="s">
        <v>76</v>
      </c>
      <c r="B53" s="2">
        <v>0.08324084749077823</v>
      </c>
      <c r="C53" s="2">
        <v>0.0962250915527703</v>
      </c>
      <c r="D53" s="2">
        <v>0.09200456985678988</v>
      </c>
      <c r="E53" s="2">
        <v>0.08908267817034829</v>
      </c>
      <c r="F53" s="2">
        <v>0.08998018577997563</v>
      </c>
      <c r="G53" s="2">
        <v>0.10097581234896634</v>
      </c>
      <c r="H53" s="2"/>
      <c r="I53" s="2">
        <f>AVERAGE(B53:G53)</f>
        <v>0.09191819753327145</v>
      </c>
      <c r="J53" s="2">
        <f>STDEV(B53:G53)</f>
        <v>0.006126820477153624</v>
      </c>
      <c r="K53" s="4">
        <v>0.09</v>
      </c>
      <c r="L53" s="2"/>
    </row>
    <row r="54" spans="1:12" ht="12.7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/>
      <c r="I54" s="2">
        <f>AVERAGE(B54:G54)</f>
        <v>0</v>
      </c>
      <c r="J54" s="2">
        <f>STDEV(B54:G54)</f>
        <v>0</v>
      </c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ht="12.75">
      <c r="B56" s="1" t="s">
        <v>73</v>
      </c>
    </row>
    <row r="57" ht="23.25">
      <c r="I57" s="3" t="s">
        <v>57</v>
      </c>
    </row>
    <row r="58" ht="23.25">
      <c r="I58" s="3" t="s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modified xsi:type="dcterms:W3CDTF">2007-11-16T23:41:13Z</dcterms:modified>
  <cp:category/>
  <cp:version/>
  <cp:contentType/>
  <cp:contentStatus/>
</cp:coreProperties>
</file>