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10" windowWidth="15405" windowHeight="966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<sst xmlns="http://schemas.openxmlformats.org/spreadsheetml/2006/main" count="145" uniqueCount="89">
  <si>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</si>
  <si>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</si>
  <si>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</si>
  <si>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</si>
  <si>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</si>
  <si>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</si>
  <si>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</si>
  <si>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</si>
  <si>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</si>
  <si>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</si>
  <si>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</si>
  <si>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</si>
  <si>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</si>
  <si>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</si>
  <si>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</si>
  <si>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</si>
  <si>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</si>
  <si>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</si>
  <si>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</si>
  <si>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</si>
  <si>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</si>
  <si>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</si>
  <si>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SiO2</t>
  </si>
  <si>
    <t>P2O5</t>
  </si>
  <si>
    <t>SO3</t>
  </si>
  <si>
    <t>Cl</t>
  </si>
  <si>
    <t>K2O</t>
  </si>
  <si>
    <t>CaO</t>
  </si>
  <si>
    <t>TiO2</t>
  </si>
  <si>
    <t>Cr2O3</t>
  </si>
  <si>
    <t>MnO</t>
  </si>
  <si>
    <t>FeO</t>
  </si>
  <si>
    <t>As2O5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</si>
  <si>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</si>
  <si>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</si>
  <si>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</si>
  <si>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</si>
  <si>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</si>
  <si>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</si>
  <si>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</si>
  <si>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</si>
  <si>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</si>
  <si>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P</t>
  </si>
  <si>
    <t>S</t>
  </si>
  <si>
    <t>K</t>
  </si>
  <si>
    <t>Ca</t>
  </si>
  <si>
    <t>Ti</t>
  </si>
  <si>
    <t>Cr</t>
  </si>
  <si>
    <t>Mn</t>
  </si>
  <si>
    <t>Fe</t>
  </si>
  <si>
    <t>As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</si>
  <si>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</si>
  <si>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</si>
  <si>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</si>
  <si>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</si>
  <si>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</si>
  <si>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</si>
  <si>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</si>
  <si>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</si>
  <si>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</si>
  <si>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</si>
  <si>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</si>
  <si>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anor-hk</t>
  </si>
  <si>
    <t>diopside</t>
  </si>
  <si>
    <t>MgF2</t>
  </si>
  <si>
    <t>PET</t>
  </si>
  <si>
    <t>apatite</t>
  </si>
  <si>
    <t>barite2</t>
  </si>
  <si>
    <t>scap-s</t>
  </si>
  <si>
    <t>kspar-OR1</t>
  </si>
  <si>
    <t>rutile1</t>
  </si>
  <si>
    <t>chrom-s</t>
  </si>
  <si>
    <t>rhod-791</t>
  </si>
  <si>
    <t>LIF</t>
  </si>
  <si>
    <t>fayalite</t>
  </si>
  <si>
    <t>as</t>
  </si>
  <si>
    <t>ideal</t>
  </si>
  <si>
    <t>measured</t>
  </si>
  <si>
    <t xml:space="preserve"> </t>
  </si>
  <si>
    <t>trace</t>
  </si>
  <si>
    <t>Total</t>
  </si>
  <si>
    <t>Totals*</t>
  </si>
  <si>
    <t>* = totals adjusted for F2=-O</t>
  </si>
  <si>
    <t>not present in the wds scan; measured values are lower than the detection limit for the element</t>
  </si>
  <si>
    <t>H2O**</t>
  </si>
  <si>
    <t>OH estimated by difference and charge balance</t>
  </si>
  <si>
    <t>bobdownsite R070653</t>
  </si>
  <si>
    <r>
      <t>Ca</t>
    </r>
    <r>
      <rPr>
        <vertAlign val="subscript"/>
        <sz val="18"/>
        <rFont val="Times New Roman"/>
        <family val="1"/>
      </rPr>
      <t>9</t>
    </r>
    <r>
      <rPr>
        <sz val="18"/>
        <rFont val="Times New Roman"/>
        <family val="1"/>
      </rPr>
      <t>Mg(PO</t>
    </r>
    <r>
      <rPr>
        <vertAlign val="subscript"/>
        <sz val="18"/>
        <rFont val="Times New Roman"/>
        <family val="1"/>
      </rPr>
      <t>3</t>
    </r>
    <r>
      <rPr>
        <sz val="18"/>
        <rFont val="Times New Roman"/>
        <family val="1"/>
      </rPr>
      <t>OH)(PO</t>
    </r>
    <r>
      <rPr>
        <vertAlign val="subscript"/>
        <sz val="18"/>
        <rFont val="Times New Roman"/>
        <family val="1"/>
      </rPr>
      <t>4</t>
    </r>
    <r>
      <rPr>
        <sz val="18"/>
        <rFont val="Times New Roman"/>
        <family val="1"/>
      </rPr>
      <t>)</t>
    </r>
    <r>
      <rPr>
        <vertAlign val="subscript"/>
        <sz val="18"/>
        <rFont val="Times New Roman"/>
        <family val="1"/>
      </rPr>
      <t>6</t>
    </r>
  </si>
  <si>
    <r>
      <t>(Ca</t>
    </r>
    <r>
      <rPr>
        <vertAlign val="subscript"/>
        <sz val="18"/>
        <rFont val="Times New Roman"/>
        <family val="1"/>
      </rPr>
      <t>8.97</t>
    </r>
    <r>
      <rPr>
        <sz val="18"/>
        <rFont val="Times New Roman"/>
        <family val="1"/>
      </rPr>
      <t>Na</t>
    </r>
    <r>
      <rPr>
        <vertAlign val="subscript"/>
        <sz val="18"/>
        <rFont val="Times New Roman"/>
        <family val="1"/>
      </rPr>
      <t>0.03</t>
    </r>
    <r>
      <rPr>
        <sz val="18"/>
        <rFont val="Times New Roman"/>
        <family val="1"/>
      </rPr>
      <t>)</t>
    </r>
    <r>
      <rPr>
        <vertAlign val="subscript"/>
        <sz val="18"/>
        <rFont val="Times New Roman"/>
        <family val="1"/>
      </rPr>
      <t>Σ=9</t>
    </r>
    <r>
      <rPr>
        <sz val="18"/>
        <rFont val="Times New Roman"/>
        <family val="1"/>
      </rPr>
      <t>(Mg</t>
    </r>
    <r>
      <rPr>
        <vertAlign val="subscript"/>
        <sz val="18"/>
        <rFont val="Times New Roman"/>
        <family val="1"/>
      </rPr>
      <t>0.97</t>
    </r>
    <r>
      <rPr>
        <sz val="18"/>
        <rFont val="Times New Roman"/>
        <family val="1"/>
      </rPr>
      <t>Al</t>
    </r>
    <r>
      <rPr>
        <vertAlign val="subscript"/>
        <sz val="18"/>
        <rFont val="Times New Roman"/>
        <family val="1"/>
      </rPr>
      <t>0.03</t>
    </r>
    <r>
      <rPr>
        <sz val="18"/>
        <rFont val="Times New Roman"/>
        <family val="1"/>
      </rPr>
      <t>)</t>
    </r>
    <r>
      <rPr>
        <vertAlign val="subscript"/>
        <sz val="18"/>
        <rFont val="Times New Roman"/>
        <family val="1"/>
      </rPr>
      <t>Σ=1</t>
    </r>
    <r>
      <rPr>
        <sz val="18"/>
        <rFont val="Times New Roman"/>
        <family val="1"/>
      </rPr>
      <t>(P</t>
    </r>
    <r>
      <rPr>
        <vertAlign val="subscript"/>
        <sz val="18"/>
        <rFont val="Times New Roman"/>
        <family val="1"/>
      </rPr>
      <t>1.00</t>
    </r>
    <r>
      <rPr>
        <sz val="18"/>
        <rFont val="Times New Roman"/>
        <family val="1"/>
      </rPr>
      <t>O</t>
    </r>
    <r>
      <rPr>
        <vertAlign val="subscript"/>
        <sz val="18"/>
        <rFont val="Times New Roman"/>
        <family val="1"/>
      </rPr>
      <t>3</t>
    </r>
    <r>
      <rPr>
        <sz val="18"/>
        <rFont val="Times New Roman"/>
        <family val="1"/>
      </rPr>
      <t>(F</t>
    </r>
    <r>
      <rPr>
        <vertAlign val="subscript"/>
        <sz val="18"/>
        <rFont val="Times New Roman"/>
        <family val="1"/>
      </rPr>
      <t>0.83</t>
    </r>
    <r>
      <rPr>
        <sz val="18"/>
        <rFont val="Times New Roman"/>
        <family val="1"/>
      </rPr>
      <t>(OH)</t>
    </r>
    <r>
      <rPr>
        <vertAlign val="subscript"/>
        <sz val="18"/>
        <rFont val="Times New Roman"/>
        <family val="1"/>
      </rPr>
      <t>0.17</t>
    </r>
    <r>
      <rPr>
        <sz val="18"/>
        <rFont val="Times New Roman"/>
        <family val="1"/>
      </rPr>
      <t>)</t>
    </r>
    <r>
      <rPr>
        <vertAlign val="subscript"/>
        <sz val="18"/>
        <rFont val="Times New Roman"/>
        <family val="1"/>
      </rPr>
      <t>Σ=1</t>
    </r>
    <r>
      <rPr>
        <sz val="18"/>
        <rFont val="Times New Roman"/>
        <family val="1"/>
      </rPr>
      <t>))(P</t>
    </r>
    <r>
      <rPr>
        <vertAlign val="subscript"/>
        <sz val="18"/>
        <rFont val="Times New Roman"/>
        <family val="1"/>
      </rPr>
      <t>1.00</t>
    </r>
    <r>
      <rPr>
        <sz val="18"/>
        <rFont val="Times New Roman"/>
        <family val="1"/>
      </rPr>
      <t>O</t>
    </r>
    <r>
      <rPr>
        <vertAlign val="subscript"/>
        <sz val="18"/>
        <rFont val="Times New Roman"/>
        <family val="1"/>
      </rPr>
      <t>4</t>
    </r>
    <r>
      <rPr>
        <sz val="18"/>
        <rFont val="Times New Roman"/>
        <family val="1"/>
      </rPr>
      <t>)</t>
    </r>
    <r>
      <rPr>
        <vertAlign val="subscript"/>
        <sz val="18"/>
        <rFont val="Times New Roman"/>
        <family val="1"/>
      </rPr>
      <t>6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</si>
</sst>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</numFmts>
  <fonts count="43">
    <font>
      <sz val="10"/>
      <name val="Courier New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8"/>
      <name val="Times New Roman"/>
      <family val="1"/>
    </font>
    <font>
      <vertAlign val="subscript"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/>
    </xf>
    <xf numFmtId="2" fontId="1" fillId="33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6"/>
  <sheetViews>
    <sheetView tabSelected="1" zoomScalePageLayoutView="0" workbookViewId="0" topLeftCell="A1">
      <selection activeCell="AC32" sqref="AC32"/>
    </sheetView>
  </sheetViews>
  <sheetFormatPr defaultColWidth="5.25390625" defaultRowHeight="13.5"/>
  <cols>
    <col min="1" max="13" width="5.25390625" style="1" customWidth="1"/>
    <col min="14" max="14" width="4.50390625" style="1" customWidth="1"/>
    <col min="15" max="16384" width="5.25390625" style="1" customWidth="1"/>
  </cols>
  <sheetData>
    <row r="1" ht="18.75">
      <c r="B1" s="8" t="s">
        <v>86</v>
      </c>
    </row>
    <row r="2" spans="2:13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6" ht="12.75">
      <c r="A3" s="1" t="s">
        <v>12</v>
      </c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</row>
    <row r="4" spans="1:30" ht="12.75">
      <c r="A4" s="1" t="s">
        <v>27</v>
      </c>
      <c r="B4" s="2">
        <v>47.22</v>
      </c>
      <c r="C4" s="2">
        <v>46.48</v>
      </c>
      <c r="D4" s="2">
        <v>46.41</v>
      </c>
      <c r="E4" s="2">
        <v>46.53</v>
      </c>
      <c r="F4" s="2">
        <v>46.19</v>
      </c>
      <c r="G4" s="2">
        <v>46.64</v>
      </c>
      <c r="H4" s="2">
        <v>46.69</v>
      </c>
      <c r="I4" s="2">
        <v>46.69</v>
      </c>
      <c r="J4" s="2">
        <v>46.79</v>
      </c>
      <c r="K4" s="2">
        <v>47.11</v>
      </c>
      <c r="L4" s="2">
        <v>47.58</v>
      </c>
      <c r="M4" s="2">
        <v>47.23</v>
      </c>
      <c r="N4" s="2"/>
      <c r="O4" s="2">
        <f>AVERAGE(B4:M4)</f>
        <v>46.796666666666674</v>
      </c>
      <c r="P4" s="2">
        <f>STDEV(B4:M4)</f>
        <v>0.40620938025365766</v>
      </c>
      <c r="Q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2.75">
      <c r="A5" s="1" t="s">
        <v>23</v>
      </c>
      <c r="B5" s="2">
        <v>45.48</v>
      </c>
      <c r="C5" s="2">
        <v>45.72</v>
      </c>
      <c r="D5" s="2">
        <v>46.5</v>
      </c>
      <c r="E5" s="2">
        <v>46.37</v>
      </c>
      <c r="F5" s="2">
        <v>45.68</v>
      </c>
      <c r="G5" s="2">
        <v>45.75</v>
      </c>
      <c r="H5" s="2">
        <v>46.93</v>
      </c>
      <c r="I5" s="2">
        <v>46.31</v>
      </c>
      <c r="J5" s="2">
        <v>46.02</v>
      </c>
      <c r="K5" s="2">
        <v>46.39</v>
      </c>
      <c r="L5" s="2">
        <v>45.76</v>
      </c>
      <c r="M5" s="2">
        <v>46.19</v>
      </c>
      <c r="N5" s="2"/>
      <c r="O5" s="2">
        <f aca="true" t="shared" si="0" ref="O5:O19">AVERAGE(B5:M5)</f>
        <v>46.09166666666666</v>
      </c>
      <c r="P5" s="2">
        <f aca="true" t="shared" si="1" ref="P5:P19">STDEV(B5:M5)</f>
        <v>0.42714343627347895</v>
      </c>
      <c r="Q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2.75">
      <c r="A6" s="1" t="s">
        <v>20</v>
      </c>
      <c r="B6" s="2">
        <v>3.43</v>
      </c>
      <c r="C6" s="2">
        <v>3.29</v>
      </c>
      <c r="D6" s="2">
        <v>3.39</v>
      </c>
      <c r="E6" s="2">
        <v>3.51</v>
      </c>
      <c r="F6" s="2">
        <v>3.54</v>
      </c>
      <c r="G6" s="2">
        <v>3.4</v>
      </c>
      <c r="H6" s="2">
        <v>3.41</v>
      </c>
      <c r="I6" s="2">
        <v>3.44</v>
      </c>
      <c r="J6" s="2">
        <v>3.62</v>
      </c>
      <c r="K6" s="2">
        <v>3.62</v>
      </c>
      <c r="L6" s="2">
        <v>3.5</v>
      </c>
      <c r="M6" s="2">
        <v>3.36</v>
      </c>
      <c r="N6" s="2"/>
      <c r="O6" s="2">
        <f t="shared" si="0"/>
        <v>3.4591666666666665</v>
      </c>
      <c r="P6" s="2">
        <f t="shared" si="1"/>
        <v>0.10130586748988822</v>
      </c>
      <c r="Q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2.75">
      <c r="A7" s="1" t="s">
        <v>21</v>
      </c>
      <c r="B7" s="2">
        <v>0.07</v>
      </c>
      <c r="C7" s="2">
        <v>0.1</v>
      </c>
      <c r="D7" s="2">
        <v>0.17</v>
      </c>
      <c r="E7" s="2">
        <v>0.11</v>
      </c>
      <c r="F7" s="2">
        <v>0.12</v>
      </c>
      <c r="G7" s="2">
        <v>0.14</v>
      </c>
      <c r="H7" s="2">
        <v>0.25</v>
      </c>
      <c r="I7" s="2">
        <v>0.1</v>
      </c>
      <c r="J7" s="2">
        <v>0.13</v>
      </c>
      <c r="K7" s="2">
        <v>0.28</v>
      </c>
      <c r="L7" s="2">
        <v>0.16</v>
      </c>
      <c r="M7" s="2">
        <v>0.07</v>
      </c>
      <c r="N7" s="2"/>
      <c r="O7" s="2">
        <f>AVERAGE(B7:M7)</f>
        <v>0.14166666666666666</v>
      </c>
      <c r="P7" s="2">
        <f>STDEV(B7:M7)</f>
        <v>0.0656205806592765</v>
      </c>
      <c r="Q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2.75">
      <c r="A8" s="1" t="s">
        <v>18</v>
      </c>
      <c r="B8" s="2">
        <v>1.416386</v>
      </c>
      <c r="C8" s="2">
        <v>1.191837</v>
      </c>
      <c r="D8" s="2">
        <v>1.571843</v>
      </c>
      <c r="E8" s="2">
        <v>1.485478</v>
      </c>
      <c r="F8" s="2">
        <v>1.710027</v>
      </c>
      <c r="G8" s="2">
        <v>1.260929</v>
      </c>
      <c r="H8" s="2">
        <v>1.710027</v>
      </c>
      <c r="I8" s="2">
        <v>1.3818400000000002</v>
      </c>
      <c r="J8" s="2">
        <v>1.606389</v>
      </c>
      <c r="K8" s="2">
        <v>1.3818400000000002</v>
      </c>
      <c r="L8" s="2">
        <v>1.520024</v>
      </c>
      <c r="M8" s="2">
        <v>1.3300210000000001</v>
      </c>
      <c r="N8" s="2"/>
      <c r="O8" s="2">
        <f>AVERAGE(B8:M8)</f>
        <v>1.4638867500000001</v>
      </c>
      <c r="P8" s="2">
        <f>STDEV(B8:M8)</f>
        <v>0.16667651708630918</v>
      </c>
      <c r="Q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2.75">
      <c r="A9" s="1" t="s">
        <v>19</v>
      </c>
      <c r="B9" s="2">
        <v>0.11</v>
      </c>
      <c r="C9" s="2">
        <v>0.19</v>
      </c>
      <c r="D9" s="2">
        <v>0.16</v>
      </c>
      <c r="E9" s="2">
        <v>0.28</v>
      </c>
      <c r="F9" s="2">
        <v>0.26</v>
      </c>
      <c r="G9" s="2">
        <v>0.42</v>
      </c>
      <c r="H9" s="2">
        <v>0.43</v>
      </c>
      <c r="I9" s="2">
        <v>0.31</v>
      </c>
      <c r="J9" s="2">
        <v>0.28</v>
      </c>
      <c r="K9" s="2">
        <v>0.24</v>
      </c>
      <c r="L9" s="2">
        <v>0.18</v>
      </c>
      <c r="M9" s="2">
        <v>0.19</v>
      </c>
      <c r="N9" s="2"/>
      <c r="O9" s="2">
        <f>AVERAGE(B9:M9)</f>
        <v>0.25416666666666665</v>
      </c>
      <c r="P9" s="2">
        <f>STDEV(B9:M9)</f>
        <v>0.09839238083337863</v>
      </c>
      <c r="Q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2.75">
      <c r="A10" s="1" t="s">
        <v>31</v>
      </c>
      <c r="B10" s="2">
        <v>0.08</v>
      </c>
      <c r="C10" s="2">
        <v>0.03</v>
      </c>
      <c r="D10" s="2">
        <v>0.1</v>
      </c>
      <c r="E10" s="2">
        <v>0.07</v>
      </c>
      <c r="F10" s="2">
        <v>0.03</v>
      </c>
      <c r="G10" s="2">
        <v>0.02</v>
      </c>
      <c r="H10" s="2">
        <v>0.02</v>
      </c>
      <c r="I10" s="2">
        <v>0.08</v>
      </c>
      <c r="J10" s="2">
        <v>0.05</v>
      </c>
      <c r="K10" s="2">
        <v>0.11</v>
      </c>
      <c r="L10" s="2">
        <v>0.11</v>
      </c>
      <c r="M10" s="2">
        <v>0.19</v>
      </c>
      <c r="N10" s="2"/>
      <c r="O10" s="2">
        <f>AVERAGE(B10:M10)</f>
        <v>0.07416666666666667</v>
      </c>
      <c r="P10" s="2">
        <f>STDEV(B10:M10)</f>
        <v>0.049627399567968376</v>
      </c>
      <c r="Q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21" s="3" customFormat="1" ht="12.75">
      <c r="A11" s="3" t="s">
        <v>32</v>
      </c>
      <c r="B11" s="4">
        <v>0.08</v>
      </c>
      <c r="C11" s="4">
        <v>0.67</v>
      </c>
      <c r="D11" s="4">
        <v>0.37</v>
      </c>
      <c r="E11" s="4">
        <v>0</v>
      </c>
      <c r="F11" s="4">
        <v>0</v>
      </c>
      <c r="G11" s="4">
        <v>0</v>
      </c>
      <c r="H11" s="4">
        <v>0.08</v>
      </c>
      <c r="I11" s="4">
        <v>0.64</v>
      </c>
      <c r="J11" s="4">
        <v>0</v>
      </c>
      <c r="K11" s="4">
        <v>0</v>
      </c>
      <c r="L11" s="4">
        <v>0.22</v>
      </c>
      <c r="M11" s="4">
        <v>0</v>
      </c>
      <c r="N11" s="4"/>
      <c r="O11" s="4">
        <f>AVERAGE(B11:M11)</f>
        <v>0.17166666666666672</v>
      </c>
      <c r="P11" s="4">
        <f>STDEV(B11:M11)</f>
        <v>0.2527964806045776</v>
      </c>
      <c r="Q11" s="4" t="s">
        <v>83</v>
      </c>
      <c r="R11" s="4"/>
      <c r="S11" s="4"/>
      <c r="T11" s="4"/>
      <c r="U11" s="4"/>
    </row>
    <row r="12" spans="1:21" s="3" customFormat="1" ht="12.75">
      <c r="A12" s="3" t="s">
        <v>22</v>
      </c>
      <c r="B12" s="4">
        <v>0</v>
      </c>
      <c r="C12" s="4">
        <v>0</v>
      </c>
      <c r="D12" s="4">
        <v>0.11</v>
      </c>
      <c r="E12" s="4">
        <v>0.01</v>
      </c>
      <c r="F12" s="4">
        <v>0.06</v>
      </c>
      <c r="G12" s="4">
        <v>0</v>
      </c>
      <c r="H12" s="4">
        <v>0.04</v>
      </c>
      <c r="I12" s="4">
        <v>0.06</v>
      </c>
      <c r="J12" s="4">
        <v>0.04</v>
      </c>
      <c r="K12" s="4">
        <v>0.04</v>
      </c>
      <c r="L12" s="4">
        <v>0.13</v>
      </c>
      <c r="M12" s="4">
        <v>0.16</v>
      </c>
      <c r="N12" s="4"/>
      <c r="O12" s="4">
        <f t="shared" si="0"/>
        <v>0.05416666666666667</v>
      </c>
      <c r="P12" s="4">
        <f t="shared" si="1"/>
        <v>0.05350587619952399</v>
      </c>
      <c r="Q12" s="4" t="s">
        <v>83</v>
      </c>
      <c r="R12" s="4"/>
      <c r="S12" s="4"/>
      <c r="T12" s="4"/>
      <c r="U12" s="4"/>
    </row>
    <row r="13" spans="1:21" s="3" customFormat="1" ht="12.75">
      <c r="A13" s="3" t="s">
        <v>24</v>
      </c>
      <c r="B13" s="4">
        <v>0</v>
      </c>
      <c r="C13" s="4">
        <v>0.03</v>
      </c>
      <c r="D13" s="4">
        <v>0</v>
      </c>
      <c r="E13" s="4">
        <v>0.01</v>
      </c>
      <c r="F13" s="4">
        <v>0.04</v>
      </c>
      <c r="G13" s="4">
        <v>0.07</v>
      </c>
      <c r="H13" s="4">
        <v>0.01</v>
      </c>
      <c r="I13" s="4">
        <v>0.05</v>
      </c>
      <c r="J13" s="4">
        <v>0</v>
      </c>
      <c r="K13" s="4">
        <v>0.05</v>
      </c>
      <c r="L13" s="4">
        <v>0</v>
      </c>
      <c r="M13" s="4">
        <v>0.06</v>
      </c>
      <c r="N13" s="4"/>
      <c r="O13" s="4">
        <f t="shared" si="0"/>
        <v>0.02666666666666667</v>
      </c>
      <c r="P13" s="4">
        <f t="shared" si="1"/>
        <v>0.02640018365409031</v>
      </c>
      <c r="Q13" s="4" t="s">
        <v>83</v>
      </c>
      <c r="R13" s="4"/>
      <c r="S13" s="4"/>
      <c r="T13" s="4"/>
      <c r="U13" s="4"/>
    </row>
    <row r="14" spans="1:21" s="3" customFormat="1" ht="12.75">
      <c r="A14" s="3" t="s">
        <v>28</v>
      </c>
      <c r="B14" s="4">
        <v>0</v>
      </c>
      <c r="C14" s="4">
        <v>0.1</v>
      </c>
      <c r="D14" s="4">
        <v>0</v>
      </c>
      <c r="E14" s="4">
        <v>0</v>
      </c>
      <c r="F14" s="4">
        <v>0</v>
      </c>
      <c r="G14" s="4">
        <v>0.01</v>
      </c>
      <c r="H14" s="4">
        <v>0.02</v>
      </c>
      <c r="I14" s="4">
        <v>0</v>
      </c>
      <c r="J14" s="4">
        <v>0.01</v>
      </c>
      <c r="K14" s="4">
        <v>0.01</v>
      </c>
      <c r="L14" s="4">
        <v>0.02</v>
      </c>
      <c r="M14" s="4">
        <v>0.01</v>
      </c>
      <c r="N14" s="4"/>
      <c r="O14" s="4">
        <f t="shared" si="0"/>
        <v>0.015000000000000001</v>
      </c>
      <c r="P14" s="4">
        <f t="shared" si="1"/>
        <v>0.02779797245712846</v>
      </c>
      <c r="Q14" s="4" t="s">
        <v>83</v>
      </c>
      <c r="R14" s="4"/>
      <c r="S14" s="4"/>
      <c r="T14" s="4"/>
      <c r="U14" s="4"/>
    </row>
    <row r="15" spans="1:21" s="3" customFormat="1" ht="12.75">
      <c r="A15" s="3" t="s">
        <v>29</v>
      </c>
      <c r="B15" s="4">
        <v>0.02</v>
      </c>
      <c r="C15" s="4">
        <v>0</v>
      </c>
      <c r="D15" s="4">
        <v>0.02</v>
      </c>
      <c r="E15" s="4">
        <v>0</v>
      </c>
      <c r="F15" s="4">
        <v>0.03</v>
      </c>
      <c r="G15" s="4">
        <v>0</v>
      </c>
      <c r="H15" s="4">
        <v>0.03</v>
      </c>
      <c r="I15" s="4">
        <v>0</v>
      </c>
      <c r="J15" s="4">
        <v>0.01</v>
      </c>
      <c r="K15" s="4">
        <v>0.02</v>
      </c>
      <c r="L15" s="4">
        <v>0.01</v>
      </c>
      <c r="M15" s="4">
        <v>0.01</v>
      </c>
      <c r="N15" s="4"/>
      <c r="O15" s="4">
        <f t="shared" si="0"/>
        <v>0.012500000000000002</v>
      </c>
      <c r="P15" s="4">
        <f t="shared" si="1"/>
        <v>0.011381803659589919</v>
      </c>
      <c r="Q15" s="4" t="s">
        <v>83</v>
      </c>
      <c r="R15" s="4"/>
      <c r="S15" s="4"/>
      <c r="T15" s="4"/>
      <c r="U15" s="4"/>
    </row>
    <row r="16" spans="1:21" s="3" customFormat="1" ht="12.75">
      <c r="A16" s="3" t="s">
        <v>30</v>
      </c>
      <c r="B16" s="4">
        <v>0</v>
      </c>
      <c r="C16" s="4">
        <v>0.03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0.03</v>
      </c>
      <c r="J16" s="4">
        <v>0</v>
      </c>
      <c r="K16" s="4">
        <v>0</v>
      </c>
      <c r="L16" s="4">
        <v>0.02</v>
      </c>
      <c r="M16" s="4">
        <v>0</v>
      </c>
      <c r="N16" s="4"/>
      <c r="O16" s="4">
        <f t="shared" si="0"/>
        <v>0.006666666666666667</v>
      </c>
      <c r="P16" s="4">
        <f t="shared" si="1"/>
        <v>0.012309149097933273</v>
      </c>
      <c r="Q16" s="4" t="s">
        <v>83</v>
      </c>
      <c r="R16" s="4"/>
      <c r="S16" s="4"/>
      <c r="T16" s="4"/>
      <c r="U16" s="4"/>
    </row>
    <row r="17" spans="1:21" s="3" customFormat="1" ht="12.75">
      <c r="A17" s="3" t="s">
        <v>25</v>
      </c>
      <c r="B17" s="4">
        <v>0</v>
      </c>
      <c r="C17" s="4">
        <v>0</v>
      </c>
      <c r="D17" s="4">
        <v>0.01</v>
      </c>
      <c r="E17" s="4">
        <v>0</v>
      </c>
      <c r="F17" s="4">
        <v>0</v>
      </c>
      <c r="G17" s="4">
        <v>0.02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0.01</v>
      </c>
      <c r="N17" s="4"/>
      <c r="O17" s="4">
        <f t="shared" si="0"/>
        <v>0.0033333333333333335</v>
      </c>
      <c r="P17" s="4">
        <f t="shared" si="1"/>
        <v>0.006513389472789296</v>
      </c>
      <c r="Q17" s="4" t="s">
        <v>83</v>
      </c>
      <c r="R17" s="4"/>
      <c r="S17" s="4"/>
      <c r="T17" s="4"/>
      <c r="U17" s="4"/>
    </row>
    <row r="18" spans="1:21" s="3" customFormat="1" ht="12.75">
      <c r="A18" s="3" t="s">
        <v>26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0.01</v>
      </c>
      <c r="K18" s="4">
        <v>0</v>
      </c>
      <c r="L18" s="4">
        <v>0</v>
      </c>
      <c r="M18" s="4">
        <v>0.02</v>
      </c>
      <c r="N18" s="4"/>
      <c r="O18" s="4">
        <f t="shared" si="0"/>
        <v>0.0025</v>
      </c>
      <c r="P18" s="4">
        <f t="shared" si="1"/>
        <v>0.00621581560508061</v>
      </c>
      <c r="Q18" s="4" t="s">
        <v>83</v>
      </c>
      <c r="R18" s="4"/>
      <c r="S18" s="4"/>
      <c r="T18" s="4"/>
      <c r="U18" s="4"/>
    </row>
    <row r="19" spans="1:21" ht="12.75">
      <c r="A19" s="1" t="s">
        <v>81</v>
      </c>
      <c r="B19" s="2">
        <v>97.13</v>
      </c>
      <c r="C19" s="2">
        <v>96.47</v>
      </c>
      <c r="D19" s="2">
        <v>97.54</v>
      </c>
      <c r="E19" s="2">
        <v>97.66</v>
      </c>
      <c r="F19" s="2">
        <v>96.78</v>
      </c>
      <c r="G19" s="2">
        <v>97.08</v>
      </c>
      <c r="H19" s="2">
        <v>98.7</v>
      </c>
      <c r="I19" s="2">
        <v>97.65</v>
      </c>
      <c r="J19" s="2">
        <v>97.77</v>
      </c>
      <c r="K19" s="2">
        <v>98.44</v>
      </c>
      <c r="L19" s="2">
        <v>98.06</v>
      </c>
      <c r="M19" s="2">
        <v>97.81</v>
      </c>
      <c r="N19" s="2"/>
      <c r="O19" s="2">
        <f t="shared" si="0"/>
        <v>97.59083333333332</v>
      </c>
      <c r="P19" s="2">
        <f t="shared" si="1"/>
        <v>0.650139262470789</v>
      </c>
      <c r="Q19" s="2"/>
      <c r="R19" s="2"/>
      <c r="S19" s="2"/>
      <c r="T19" s="2"/>
      <c r="U19" s="2"/>
    </row>
    <row r="20" spans="1:21" ht="12.75">
      <c r="A20" s="1" t="s">
        <v>84</v>
      </c>
      <c r="B20" s="2">
        <f>100-SUM(B4:B10)</f>
        <v>2.193614000000011</v>
      </c>
      <c r="C20" s="2">
        <f aca="true" t="shared" si="2" ref="C20:M20">100-SUM(C4:C10)</f>
        <v>2.9981630000000052</v>
      </c>
      <c r="D20" s="2">
        <f t="shared" si="2"/>
        <v>1.698157000000009</v>
      </c>
      <c r="E20" s="2">
        <f t="shared" si="2"/>
        <v>1.644521999999995</v>
      </c>
      <c r="F20" s="2">
        <f t="shared" si="2"/>
        <v>2.4699729999999818</v>
      </c>
      <c r="G20" s="2">
        <f t="shared" si="2"/>
        <v>2.369070999999991</v>
      </c>
      <c r="H20" s="2">
        <f t="shared" si="2"/>
        <v>0.5599729999999994</v>
      </c>
      <c r="I20" s="2">
        <f t="shared" si="2"/>
        <v>1.6881600000000105</v>
      </c>
      <c r="J20" s="2">
        <f t="shared" si="2"/>
        <v>1.5036109999999923</v>
      </c>
      <c r="K20" s="2">
        <f t="shared" si="2"/>
        <v>0.8681600000000032</v>
      </c>
      <c r="L20" s="2">
        <f t="shared" si="2"/>
        <v>1.1899759999999873</v>
      </c>
      <c r="M20" s="2">
        <f t="shared" si="2"/>
        <v>1.4399790000000223</v>
      </c>
      <c r="N20" s="2"/>
      <c r="O20" s="2">
        <f>AVERAGE(B20:M20)</f>
        <v>1.7186132500000006</v>
      </c>
      <c r="P20" s="2">
        <f>STDEV(B20:M20)</f>
        <v>0.6958568112784174</v>
      </c>
      <c r="Q20" s="2"/>
      <c r="R20" s="2"/>
      <c r="S20" s="2"/>
      <c r="T20" s="2"/>
      <c r="U20" s="2"/>
    </row>
    <row r="21" spans="1:21" ht="12.75">
      <c r="A21" s="1" t="s">
        <v>82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1" t="s">
        <v>33</v>
      </c>
      <c r="B23" s="2" t="s">
        <v>34</v>
      </c>
      <c r="C23" s="2" t="s">
        <v>35</v>
      </c>
      <c r="D23" s="2" t="s">
        <v>36</v>
      </c>
      <c r="E23" s="2">
        <v>27.5</v>
      </c>
      <c r="F23" s="2" t="s">
        <v>37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0" ht="12.75">
      <c r="A24" s="1" t="s">
        <v>42</v>
      </c>
      <c r="B24" s="2">
        <v>6.954001003275107</v>
      </c>
      <c r="C24" s="2">
        <v>7.009334904718454</v>
      </c>
      <c r="D24" s="2">
        <v>7.041825134644633</v>
      </c>
      <c r="E24" s="2">
        <v>7.021339224827649</v>
      </c>
      <c r="F24" s="2">
        <v>6.999490762393649</v>
      </c>
      <c r="G24" s="2">
        <v>6.982472841305113</v>
      </c>
      <c r="H24" s="2">
        <v>7.034818229461972</v>
      </c>
      <c r="I24" s="2">
        <v>7.0140852808715595</v>
      </c>
      <c r="J24" s="2">
        <v>6.981036057034625</v>
      </c>
      <c r="K24" s="2">
        <v>6.973435567591711</v>
      </c>
      <c r="L24" s="2">
        <v>6.936011775342719</v>
      </c>
      <c r="M24" s="2">
        <v>6.9900906364038145</v>
      </c>
      <c r="N24" s="2"/>
      <c r="O24" s="2">
        <f aca="true" t="shared" si="3" ref="O24:O29">AVERAGE(B24:M24)</f>
        <v>6.9948284514892505</v>
      </c>
      <c r="P24" s="2">
        <f aca="true" t="shared" si="4" ref="P24:P29">STDEV(B24:M24)</f>
        <v>0.031713156175446636</v>
      </c>
      <c r="Q24" s="6">
        <v>7</v>
      </c>
      <c r="R24" s="2">
        <v>5</v>
      </c>
      <c r="S24" s="2">
        <f>Q24*R24</f>
        <v>35</v>
      </c>
      <c r="T24" s="2"/>
    </row>
    <row r="25" spans="1:20" ht="12.75">
      <c r="A25" s="1" t="s">
        <v>39</v>
      </c>
      <c r="B25" s="2">
        <v>0.9235163738131438</v>
      </c>
      <c r="C25" s="2">
        <v>0.888183444963846</v>
      </c>
      <c r="D25" s="2">
        <v>0.9039994544868841</v>
      </c>
      <c r="E25" s="2">
        <v>0.9358929227703017</v>
      </c>
      <c r="F25" s="2">
        <v>0.9551680747294088</v>
      </c>
      <c r="G25" s="2">
        <v>0.9137623518159967</v>
      </c>
      <c r="H25" s="2">
        <v>0.9001044149366341</v>
      </c>
      <c r="I25" s="2">
        <v>0.9174679254684193</v>
      </c>
      <c r="J25" s="2">
        <v>0.9669811855304256</v>
      </c>
      <c r="K25" s="2">
        <v>0.9582242938302037</v>
      </c>
      <c r="L25" s="2">
        <v>0.9341745621228266</v>
      </c>
      <c r="M25" s="2">
        <v>0.8953860193047654</v>
      </c>
      <c r="N25" s="2"/>
      <c r="O25" s="2">
        <f t="shared" si="3"/>
        <v>0.9244050853144049</v>
      </c>
      <c r="P25" s="2">
        <f t="shared" si="4"/>
        <v>0.0260304809471255</v>
      </c>
      <c r="Q25" s="6">
        <v>0.97</v>
      </c>
      <c r="R25" s="2">
        <v>2</v>
      </c>
      <c r="S25" s="2">
        <f>Q25*R25</f>
        <v>1.94</v>
      </c>
      <c r="T25" s="2"/>
    </row>
    <row r="26" spans="1:20" ht="12.75">
      <c r="A26" s="1" t="s">
        <v>40</v>
      </c>
      <c r="B26" s="2">
        <v>0.014900323773499336</v>
      </c>
      <c r="C26" s="2">
        <v>0.02134292615181951</v>
      </c>
      <c r="D26" s="2">
        <v>0.03583971745485969</v>
      </c>
      <c r="E26" s="2">
        <v>0.02318776645109625</v>
      </c>
      <c r="F26" s="2">
        <v>0.025597937122042055</v>
      </c>
      <c r="G26" s="2">
        <v>0.029746067894257645</v>
      </c>
      <c r="H26" s="2">
        <v>0.05217058507309434</v>
      </c>
      <c r="I26" s="2">
        <v>0.021085292663094144</v>
      </c>
      <c r="J26" s="2">
        <v>0.027453643607463347</v>
      </c>
      <c r="K26" s="2">
        <v>0.05859544053734037</v>
      </c>
      <c r="L26" s="2">
        <v>0.03376192191291466</v>
      </c>
      <c r="M26" s="2">
        <v>0.01474742707245645</v>
      </c>
      <c r="N26" s="2"/>
      <c r="O26" s="2">
        <f>AVERAGE(B26:M26)</f>
        <v>0.029869087476161488</v>
      </c>
      <c r="P26" s="2">
        <f>STDEV(B26:M26)</f>
        <v>0.01363376155272348</v>
      </c>
      <c r="Q26" s="6">
        <v>0.03</v>
      </c>
      <c r="R26" s="2">
        <v>3</v>
      </c>
      <c r="S26" s="2">
        <f>Q26*R26</f>
        <v>0.09</v>
      </c>
      <c r="T26" s="2"/>
    </row>
    <row r="27" spans="1:20" ht="12.75">
      <c r="A27" s="1" t="s">
        <v>49</v>
      </c>
      <c r="B27" s="2">
        <v>0.012083365581174557</v>
      </c>
      <c r="C27" s="2">
        <v>0.004543342519665158</v>
      </c>
      <c r="D27" s="2">
        <v>0.014959460062415837</v>
      </c>
      <c r="E27" s="2">
        <v>0.010470430421537594</v>
      </c>
      <c r="F27" s="2">
        <v>0.0045409345199047026</v>
      </c>
      <c r="G27" s="2">
        <v>0.0030153087479214366</v>
      </c>
      <c r="H27" s="2">
        <v>0.002961528776980014</v>
      </c>
      <c r="I27" s="2">
        <v>0.011969331167229546</v>
      </c>
      <c r="J27" s="2">
        <v>0.0074925026701554475</v>
      </c>
      <c r="K27" s="2">
        <v>0.016334232777883127</v>
      </c>
      <c r="L27" s="2">
        <v>0.01647024753751876</v>
      </c>
      <c r="M27" s="2">
        <v>0.028403514520331567</v>
      </c>
      <c r="N27" s="2"/>
      <c r="O27" s="2">
        <f>AVERAGE(B27:M27)</f>
        <v>0.011103683275226477</v>
      </c>
      <c r="P27" s="2">
        <f>STDEV(B27:M27)</f>
        <v>0.007405678524418024</v>
      </c>
      <c r="Q27" s="6" t="s">
        <v>79</v>
      </c>
      <c r="R27" s="2"/>
      <c r="S27" s="2"/>
      <c r="T27" s="2"/>
    </row>
    <row r="28" spans="1:20" ht="12.75">
      <c r="A28" s="1" t="s">
        <v>45</v>
      </c>
      <c r="B28" s="2">
        <v>9.137787478468859</v>
      </c>
      <c r="C28" s="2">
        <v>9.018565964272234</v>
      </c>
      <c r="D28" s="2">
        <v>8.894972901701909</v>
      </c>
      <c r="E28" s="2">
        <v>8.916957361236996</v>
      </c>
      <c r="F28" s="2">
        <v>8.957546869493356</v>
      </c>
      <c r="G28" s="2">
        <v>9.00901844398951</v>
      </c>
      <c r="H28" s="2">
        <v>8.857822586822538</v>
      </c>
      <c r="I28" s="2">
        <v>8.94995625117307</v>
      </c>
      <c r="J28" s="2">
        <v>8.98311769030769</v>
      </c>
      <c r="K28" s="2">
        <v>8.962647206035395</v>
      </c>
      <c r="L28" s="2">
        <v>9.127440724248139</v>
      </c>
      <c r="M28" s="2">
        <v>9.045937189245066</v>
      </c>
      <c r="N28" s="2"/>
      <c r="O28" s="2">
        <f>AVERAGE(B28:M28)</f>
        <v>8.98848088891623</v>
      </c>
      <c r="P28" s="2">
        <f>STDEV(B28:M28)</f>
        <v>0.08543928084600684</v>
      </c>
      <c r="Q28" s="6">
        <v>8.97</v>
      </c>
      <c r="R28" s="2">
        <v>2</v>
      </c>
      <c r="S28" s="2">
        <f>Q28*R28</f>
        <v>17.94</v>
      </c>
      <c r="T28" s="2"/>
    </row>
    <row r="29" spans="1:20" ht="12.75">
      <c r="A29" s="1" t="s">
        <v>38</v>
      </c>
      <c r="B29" s="2">
        <v>0.038519576577614595</v>
      </c>
      <c r="C29" s="2">
        <v>0.06671119444077524</v>
      </c>
      <c r="D29" s="2">
        <v>0.055491541909830945</v>
      </c>
      <c r="E29" s="2">
        <v>0.09709914765080298</v>
      </c>
      <c r="F29" s="2">
        <v>0.09124061918028528</v>
      </c>
      <c r="G29" s="2">
        <v>0.14680538068481574</v>
      </c>
      <c r="H29" s="2">
        <v>0.14762003639855845</v>
      </c>
      <c r="I29" s="2">
        <v>0.10753070203548858</v>
      </c>
      <c r="J29" s="2">
        <v>0.09727602698794041</v>
      </c>
      <c r="K29" s="2">
        <v>0.0826243751424594</v>
      </c>
      <c r="L29" s="2">
        <v>0.062484289730693435</v>
      </c>
      <c r="M29" s="2">
        <v>0.06585109062322561</v>
      </c>
      <c r="N29" s="2"/>
      <c r="O29" s="2">
        <f t="shared" si="3"/>
        <v>0.08827116511354088</v>
      </c>
      <c r="P29" s="2">
        <f t="shared" si="4"/>
        <v>0.03398044445918695</v>
      </c>
      <c r="Q29" s="6">
        <f>9-Q28</f>
        <v>0.02999999999999936</v>
      </c>
      <c r="R29" s="2">
        <v>1</v>
      </c>
      <c r="S29" s="2">
        <f>Q29*R29</f>
        <v>0.02999999999999936</v>
      </c>
      <c r="T29" s="2"/>
    </row>
    <row r="30" spans="1:20" ht="12.75">
      <c r="A30" s="1" t="s">
        <v>80</v>
      </c>
      <c r="B30" s="2">
        <f>SUM(B24:B29)</f>
        <v>17.080808121489397</v>
      </c>
      <c r="C30" s="2">
        <f aca="true" t="shared" si="5" ref="C30:M30">SUM(C24:C29)</f>
        <v>17.008681777066794</v>
      </c>
      <c r="D30" s="2">
        <f t="shared" si="5"/>
        <v>16.94708821026053</v>
      </c>
      <c r="E30" s="2">
        <f t="shared" si="5"/>
        <v>17.004946853358383</v>
      </c>
      <c r="F30" s="2">
        <f t="shared" si="5"/>
        <v>17.033585197438647</v>
      </c>
      <c r="G30" s="2">
        <f t="shared" si="5"/>
        <v>17.084820394437614</v>
      </c>
      <c r="H30" s="2">
        <f t="shared" si="5"/>
        <v>16.995497381469775</v>
      </c>
      <c r="I30" s="2">
        <f t="shared" si="5"/>
        <v>17.02209478337886</v>
      </c>
      <c r="J30" s="2">
        <f t="shared" si="5"/>
        <v>17.0633571061383</v>
      </c>
      <c r="K30" s="2">
        <f t="shared" si="5"/>
        <v>17.051861115914992</v>
      </c>
      <c r="L30" s="2">
        <f t="shared" si="5"/>
        <v>17.110343520894812</v>
      </c>
      <c r="M30" s="2">
        <f t="shared" si="5"/>
        <v>17.04041587716966</v>
      </c>
      <c r="N30" s="2"/>
      <c r="O30" s="2">
        <f>AVERAGE(B30:M30)</f>
        <v>17.036958361584816</v>
      </c>
      <c r="P30" s="2">
        <f>STDEV(B30:M30)</f>
        <v>0.04510811306750337</v>
      </c>
      <c r="Q30" s="6"/>
      <c r="R30" s="2"/>
      <c r="S30" s="7">
        <f>SUM(S24:S29)</f>
        <v>55</v>
      </c>
      <c r="T30" s="2"/>
    </row>
    <row r="31" spans="1:20" ht="12.75">
      <c r="A31" s="1" t="s">
        <v>78</v>
      </c>
      <c r="B31" s="2" t="s">
        <v>78</v>
      </c>
      <c r="C31" s="2" t="s">
        <v>78</v>
      </c>
      <c r="D31" s="2" t="s">
        <v>78</v>
      </c>
      <c r="E31" s="2" t="s">
        <v>78</v>
      </c>
      <c r="F31" s="2" t="s">
        <v>78</v>
      </c>
      <c r="G31" s="2" t="s">
        <v>78</v>
      </c>
      <c r="H31" s="2" t="s">
        <v>78</v>
      </c>
      <c r="I31" s="2" t="s">
        <v>78</v>
      </c>
      <c r="J31" s="2" t="s">
        <v>78</v>
      </c>
      <c r="K31" s="2" t="s">
        <v>78</v>
      </c>
      <c r="L31" s="2" t="s">
        <v>78</v>
      </c>
      <c r="M31" s="2" t="s">
        <v>78</v>
      </c>
      <c r="N31" s="2"/>
      <c r="O31" s="2"/>
      <c r="P31" s="2"/>
      <c r="Q31" s="2"/>
      <c r="R31" s="2"/>
      <c r="S31" s="2"/>
      <c r="T31" s="2"/>
    </row>
    <row r="32" spans="1:20" ht="12.75">
      <c r="A32" s="1" t="s">
        <v>18</v>
      </c>
      <c r="B32" s="2">
        <v>0.8090352885528298</v>
      </c>
      <c r="C32" s="2">
        <v>0.6825885511907185</v>
      </c>
      <c r="D32" s="2">
        <v>0.8892277259697263</v>
      </c>
      <c r="E32" s="2">
        <v>0.8402734295956727</v>
      </c>
      <c r="F32" s="2">
        <v>0.9788471119824604</v>
      </c>
      <c r="G32" s="2">
        <v>0.7189196208907004</v>
      </c>
      <c r="H32" s="2">
        <v>0.9575839106552471</v>
      </c>
      <c r="I32" s="2">
        <v>0.7818538295364841</v>
      </c>
      <c r="J32" s="2">
        <v>0.9103230407737538</v>
      </c>
      <c r="K32" s="2">
        <v>0.7759821419045341</v>
      </c>
      <c r="L32" s="2">
        <v>0.8606880989894782</v>
      </c>
      <c r="M32" s="2">
        <v>0.75190831876921</v>
      </c>
      <c r="N32" s="2"/>
      <c r="O32" s="2">
        <f>AVERAGE(B32:M32)</f>
        <v>0.8297692557342345</v>
      </c>
      <c r="P32" s="2">
        <f>STDEV(B32:M32)</f>
        <v>0.0930700096489929</v>
      </c>
      <c r="Q32" s="6">
        <v>0.83</v>
      </c>
      <c r="R32" s="2"/>
      <c r="S32" s="2"/>
      <c r="T32" s="2"/>
    </row>
    <row r="33" spans="2:20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6"/>
      <c r="R33" s="2"/>
      <c r="S33" s="2"/>
      <c r="T33" s="2"/>
    </row>
    <row r="34" spans="2:21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T34" s="2"/>
      <c r="U34" s="2"/>
    </row>
    <row r="35" spans="4:16" ht="26.25">
      <c r="D35" s="1" t="s">
        <v>76</v>
      </c>
      <c r="G35" s="9" t="s">
        <v>87</v>
      </c>
      <c r="O35" s="2"/>
      <c r="P35" s="2"/>
    </row>
    <row r="36" spans="4:20" ht="26.25">
      <c r="D36" s="1" t="s">
        <v>77</v>
      </c>
      <c r="G36" s="9" t="s">
        <v>88</v>
      </c>
      <c r="O36" s="2"/>
      <c r="P36" s="2"/>
      <c r="T36" s="1" t="s">
        <v>85</v>
      </c>
    </row>
    <row r="37" spans="7:16" ht="18.75">
      <c r="G37" s="5"/>
      <c r="O37" s="2"/>
      <c r="P37" s="2"/>
    </row>
    <row r="38" spans="7:16" ht="13.5">
      <c r="G38"/>
      <c r="O38" s="2"/>
      <c r="P38" s="2"/>
    </row>
    <row r="39" spans="1:16" ht="12.75">
      <c r="A39" s="1" t="s">
        <v>51</v>
      </c>
      <c r="B39" s="1" t="s">
        <v>52</v>
      </c>
      <c r="C39" s="1" t="s">
        <v>53</v>
      </c>
      <c r="D39" s="1" t="s">
        <v>54</v>
      </c>
      <c r="E39" s="1" t="s">
        <v>55</v>
      </c>
      <c r="F39" s="1" t="s">
        <v>56</v>
      </c>
      <c r="G39" s="1" t="s">
        <v>57</v>
      </c>
      <c r="H39" s="1" t="s">
        <v>58</v>
      </c>
      <c r="O39" s="2"/>
      <c r="P39" s="2"/>
    </row>
    <row r="40" spans="1:16" ht="12.75">
      <c r="A40" s="1" t="s">
        <v>59</v>
      </c>
      <c r="B40" s="1" t="s">
        <v>38</v>
      </c>
      <c r="C40" s="1" t="s">
        <v>60</v>
      </c>
      <c r="D40" s="1">
        <v>20</v>
      </c>
      <c r="E40" s="1">
        <v>10</v>
      </c>
      <c r="F40" s="1">
        <v>600</v>
      </c>
      <c r="G40" s="1">
        <v>-600</v>
      </c>
      <c r="H40" s="1" t="s">
        <v>61</v>
      </c>
      <c r="O40" s="2"/>
      <c r="P40" s="2"/>
    </row>
    <row r="41" spans="1:16" ht="12.75">
      <c r="A41" s="1" t="s">
        <v>59</v>
      </c>
      <c r="B41" s="1" t="s">
        <v>40</v>
      </c>
      <c r="C41" s="1" t="s">
        <v>60</v>
      </c>
      <c r="D41" s="1">
        <v>20</v>
      </c>
      <c r="E41" s="1">
        <v>10</v>
      </c>
      <c r="F41" s="1">
        <v>600</v>
      </c>
      <c r="G41" s="1">
        <v>-600</v>
      </c>
      <c r="H41" s="1" t="s">
        <v>62</v>
      </c>
      <c r="O41" s="2"/>
      <c r="P41" s="2"/>
    </row>
    <row r="42" spans="1:16" ht="12.75">
      <c r="A42" s="1" t="s">
        <v>59</v>
      </c>
      <c r="B42" s="1" t="s">
        <v>41</v>
      </c>
      <c r="C42" s="1" t="s">
        <v>60</v>
      </c>
      <c r="D42" s="1">
        <v>20</v>
      </c>
      <c r="E42" s="1">
        <v>10</v>
      </c>
      <c r="F42" s="1">
        <v>600</v>
      </c>
      <c r="G42" s="1">
        <v>-600</v>
      </c>
      <c r="H42" s="1" t="s">
        <v>63</v>
      </c>
      <c r="O42" s="2"/>
      <c r="P42" s="2"/>
    </row>
    <row r="43" spans="1:16" ht="12.75">
      <c r="A43" s="1" t="s">
        <v>59</v>
      </c>
      <c r="B43" s="1" t="s">
        <v>18</v>
      </c>
      <c r="C43" s="1" t="s">
        <v>60</v>
      </c>
      <c r="D43" s="1">
        <v>20</v>
      </c>
      <c r="E43" s="1">
        <v>10</v>
      </c>
      <c r="F43" s="1">
        <v>800</v>
      </c>
      <c r="G43" s="1">
        <v>-800</v>
      </c>
      <c r="H43" s="1" t="s">
        <v>64</v>
      </c>
      <c r="O43" s="2"/>
      <c r="P43" s="2"/>
    </row>
    <row r="44" spans="1:16" ht="12.75">
      <c r="A44" s="1" t="s">
        <v>59</v>
      </c>
      <c r="B44" s="1" t="s">
        <v>39</v>
      </c>
      <c r="C44" s="1" t="s">
        <v>60</v>
      </c>
      <c r="D44" s="1">
        <v>20</v>
      </c>
      <c r="E44" s="1">
        <v>10</v>
      </c>
      <c r="F44" s="1">
        <v>600</v>
      </c>
      <c r="G44" s="1">
        <v>-600</v>
      </c>
      <c r="H44" s="1" t="s">
        <v>63</v>
      </c>
      <c r="O44" s="2"/>
      <c r="P44" s="2"/>
    </row>
    <row r="45" spans="1:16" ht="12.75">
      <c r="A45" s="1" t="s">
        <v>65</v>
      </c>
      <c r="B45" s="1" t="s">
        <v>42</v>
      </c>
      <c r="C45" s="1" t="s">
        <v>60</v>
      </c>
      <c r="D45" s="1">
        <v>20</v>
      </c>
      <c r="E45" s="1">
        <v>10</v>
      </c>
      <c r="F45" s="1">
        <v>600</v>
      </c>
      <c r="G45" s="1">
        <v>-600</v>
      </c>
      <c r="H45" s="1" t="s">
        <v>66</v>
      </c>
      <c r="O45" s="2"/>
      <c r="P45" s="2"/>
    </row>
    <row r="46" spans="1:16" ht="12.75">
      <c r="A46" s="1" t="s">
        <v>65</v>
      </c>
      <c r="B46" s="1" t="s">
        <v>43</v>
      </c>
      <c r="C46" s="1" t="s">
        <v>60</v>
      </c>
      <c r="D46" s="1">
        <v>20</v>
      </c>
      <c r="E46" s="1">
        <v>10</v>
      </c>
      <c r="F46" s="1">
        <v>600</v>
      </c>
      <c r="G46" s="1">
        <v>-600</v>
      </c>
      <c r="H46" s="1" t="s">
        <v>67</v>
      </c>
      <c r="O46" s="2"/>
      <c r="P46" s="2"/>
    </row>
    <row r="47" spans="1:16" ht="12.75">
      <c r="A47" s="1" t="s">
        <v>65</v>
      </c>
      <c r="B47" s="1" t="s">
        <v>25</v>
      </c>
      <c r="C47" s="1" t="s">
        <v>60</v>
      </c>
      <c r="D47" s="1">
        <v>20</v>
      </c>
      <c r="E47" s="1">
        <v>10</v>
      </c>
      <c r="F47" s="1">
        <v>600</v>
      </c>
      <c r="G47" s="1">
        <v>-600</v>
      </c>
      <c r="H47" s="1" t="s">
        <v>68</v>
      </c>
      <c r="O47" s="2"/>
      <c r="P47" s="2"/>
    </row>
    <row r="48" spans="1:16" ht="12.75">
      <c r="A48" s="1" t="s">
        <v>65</v>
      </c>
      <c r="B48" s="1" t="s">
        <v>44</v>
      </c>
      <c r="C48" s="1" t="s">
        <v>60</v>
      </c>
      <c r="D48" s="1">
        <v>20</v>
      </c>
      <c r="E48" s="1">
        <v>10</v>
      </c>
      <c r="F48" s="1">
        <v>600</v>
      </c>
      <c r="G48" s="1">
        <v>-600</v>
      </c>
      <c r="H48" s="1" t="s">
        <v>69</v>
      </c>
      <c r="O48" s="2"/>
      <c r="P48" s="2"/>
    </row>
    <row r="49" spans="1:16" ht="12.75">
      <c r="A49" s="1" t="s">
        <v>65</v>
      </c>
      <c r="B49" s="1" t="s">
        <v>45</v>
      </c>
      <c r="C49" s="1" t="s">
        <v>60</v>
      </c>
      <c r="D49" s="1">
        <v>20</v>
      </c>
      <c r="E49" s="1">
        <v>10</v>
      </c>
      <c r="F49" s="1">
        <v>600</v>
      </c>
      <c r="G49" s="1">
        <v>-600</v>
      </c>
      <c r="H49" s="1" t="s">
        <v>63</v>
      </c>
      <c r="O49" s="2"/>
      <c r="P49" s="2"/>
    </row>
    <row r="50" spans="1:16" ht="12.75">
      <c r="A50" s="1" t="s">
        <v>65</v>
      </c>
      <c r="B50" s="1" t="s">
        <v>46</v>
      </c>
      <c r="C50" s="1" t="s">
        <v>60</v>
      </c>
      <c r="D50" s="1">
        <v>20</v>
      </c>
      <c r="E50" s="1">
        <v>10</v>
      </c>
      <c r="F50" s="1">
        <v>600</v>
      </c>
      <c r="G50" s="1">
        <v>-600</v>
      </c>
      <c r="H50" s="1" t="s">
        <v>70</v>
      </c>
      <c r="O50" s="2"/>
      <c r="P50" s="2"/>
    </row>
    <row r="51" spans="1:16" ht="12.75">
      <c r="A51" s="1" t="s">
        <v>65</v>
      </c>
      <c r="B51" s="1" t="s">
        <v>47</v>
      </c>
      <c r="C51" s="1" t="s">
        <v>60</v>
      </c>
      <c r="D51" s="1">
        <v>20</v>
      </c>
      <c r="E51" s="1">
        <v>10</v>
      </c>
      <c r="F51" s="1">
        <v>600</v>
      </c>
      <c r="G51" s="1">
        <v>-600</v>
      </c>
      <c r="H51" s="1" t="s">
        <v>71</v>
      </c>
      <c r="O51" s="2"/>
      <c r="P51" s="2"/>
    </row>
    <row r="52" spans="1:16" ht="12.75">
      <c r="A52" s="1" t="s">
        <v>65</v>
      </c>
      <c r="B52" s="1" t="s">
        <v>48</v>
      </c>
      <c r="C52" s="1" t="s">
        <v>60</v>
      </c>
      <c r="D52" s="1">
        <v>20</v>
      </c>
      <c r="E52" s="1">
        <v>10</v>
      </c>
      <c r="F52" s="1">
        <v>600</v>
      </c>
      <c r="G52" s="1">
        <v>-600</v>
      </c>
      <c r="H52" s="1" t="s">
        <v>72</v>
      </c>
      <c r="O52" s="2"/>
      <c r="P52" s="2"/>
    </row>
    <row r="53" spans="1:16" ht="12.75">
      <c r="A53" s="1" t="s">
        <v>73</v>
      </c>
      <c r="B53" s="1" t="s">
        <v>49</v>
      </c>
      <c r="C53" s="1" t="s">
        <v>60</v>
      </c>
      <c r="D53" s="1">
        <v>20</v>
      </c>
      <c r="E53" s="1">
        <v>10</v>
      </c>
      <c r="F53" s="1">
        <v>500</v>
      </c>
      <c r="G53" s="1">
        <v>-500</v>
      </c>
      <c r="H53" s="1" t="s">
        <v>74</v>
      </c>
      <c r="O53" s="2"/>
      <c r="P53" s="2"/>
    </row>
    <row r="54" spans="1:16" ht="12.75">
      <c r="A54" s="1" t="s">
        <v>73</v>
      </c>
      <c r="B54" s="1" t="s">
        <v>50</v>
      </c>
      <c r="C54" s="1" t="s">
        <v>60</v>
      </c>
      <c r="D54" s="1">
        <v>20</v>
      </c>
      <c r="E54" s="1">
        <v>10</v>
      </c>
      <c r="F54" s="1">
        <v>500</v>
      </c>
      <c r="G54" s="1">
        <v>-500</v>
      </c>
      <c r="H54" s="1" t="s">
        <v>75</v>
      </c>
      <c r="O54" s="2"/>
      <c r="P54" s="2"/>
    </row>
    <row r="55" spans="15:19" ht="12.75">
      <c r="O55" s="2"/>
      <c r="P55" s="2"/>
      <c r="S55" s="2"/>
    </row>
    <row r="56" spans="2:20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T56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rruff</cp:lastModifiedBy>
  <dcterms:created xsi:type="dcterms:W3CDTF">2008-03-07T21:06:24Z</dcterms:created>
  <dcterms:modified xsi:type="dcterms:W3CDTF">2016-06-27T19:29:13Z</dcterms:modified>
  <cp:category/>
  <cp:version/>
  <cp:contentType/>
  <cp:contentStatus/>
</cp:coreProperties>
</file>