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885" windowHeight="1005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<sst xmlns="http://schemas.openxmlformats.org/spreadsheetml/2006/main" count="200" uniqueCount="90">
  <si>
    <t>#1</t>
  </si>
  <si>
    <t>#2</t>
  </si>
  <si>
    <t>#3</t>
  </si>
  <si>
    <t>#4</t>
  </si>
  <si>
    <t>#5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</si>
  <si>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</si>
  <si>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</si>
  <si>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</si>
  <si>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</si>
  <si>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</si>
  <si>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</si>
  <si>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</si>
  <si>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</si>
  <si>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</si>
  <si>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K2O</t>
  </si>
  <si>
    <t>SO2</t>
  </si>
  <si>
    <t>CaO</t>
  </si>
  <si>
    <t>TiO2</t>
  </si>
  <si>
    <t>MnO</t>
  </si>
  <si>
    <t>FeO</t>
  </si>
  <si>
    <t>As2O3</t>
  </si>
  <si>
    <t>PbO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</si>
  <si>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</si>
  <si>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</si>
  <si>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</si>
  <si>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</si>
  <si>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</si>
  <si>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</si>
  <si>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</si>
  <si>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</si>
  <si>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K</t>
  </si>
  <si>
    <t>S</t>
  </si>
  <si>
    <t>Ca</t>
  </si>
  <si>
    <t>Ti</t>
  </si>
  <si>
    <t>Mn</t>
  </si>
  <si>
    <t>Fe</t>
  </si>
  <si>
    <t>As</t>
  </si>
  <si>
    <t>Sb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</si>
  <si>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</si>
  <si>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</si>
  <si>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</si>
  <si>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</si>
  <si>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</si>
  <si>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</si>
  <si>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</si>
  <si>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</si>
  <si>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</si>
  <si>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</si>
  <si>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</si>
  <si>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</si>
  <si>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</si>
  <si>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La</t>
  </si>
  <si>
    <t>as</t>
  </si>
  <si>
    <t>diopside</t>
  </si>
  <si>
    <t>PET</t>
  </si>
  <si>
    <t>kspar-OR1</t>
  </si>
  <si>
    <t>barite2</t>
  </si>
  <si>
    <t>wollast</t>
  </si>
  <si>
    <t>rutile1</t>
  </si>
  <si>
    <t>rhod-791</t>
  </si>
  <si>
    <t>sb_2</t>
  </si>
  <si>
    <t>Ma</t>
  </si>
  <si>
    <t>wulfenite</t>
  </si>
  <si>
    <t>LIF</t>
  </si>
  <si>
    <t>fayalite</t>
  </si>
  <si>
    <r>
      <t>NaSbO</t>
    </r>
    <r>
      <rPr>
        <vertAlign val="subscript"/>
        <sz val="14"/>
        <rFont val="Times New Roman"/>
        <family val="1"/>
      </rPr>
      <t>3</t>
    </r>
  </si>
  <si>
    <t>brizzite60611grbrizzite60611grbrizzite60611grbrizzite60611grbrizzite60611grbrizzite60611grbrizzite60611gr</t>
  </si>
  <si>
    <t>#6</t>
  </si>
  <si>
    <t>#7</t>
  </si>
  <si>
    <t>#8</t>
  </si>
  <si>
    <t>#9</t>
  </si>
  <si>
    <t>#10</t>
  </si>
  <si>
    <t>#11</t>
  </si>
  <si>
    <t>#12</t>
  </si>
  <si>
    <t>Sb2O5</t>
  </si>
  <si>
    <t>As2O5</t>
  </si>
  <si>
    <t>not present in the wds scan</t>
  </si>
  <si>
    <t>SO3</t>
  </si>
  <si>
    <t>trace</t>
  </si>
  <si>
    <t>ideal</t>
  </si>
  <si>
    <t>measured</t>
  </si>
  <si>
    <r>
      <t>Na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</si>
  <si>
    <t>trace amounts of Fe</t>
  </si>
  <si>
    <t>darker grains from the BS picture</t>
  </si>
  <si>
    <t>lightest grain from the BS picture</t>
  </si>
  <si>
    <t>H</t>
  </si>
  <si>
    <t>Fe3</t>
  </si>
  <si>
    <t>Sb5</t>
  </si>
  <si>
    <t>Sb3</t>
  </si>
  <si>
    <t>is stibiconite?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</si>
</sst>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workbookViewId="0" topLeftCell="A1">
      <selection activeCell="O29" sqref="O29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66</v>
      </c>
    </row>
    <row r="2" spans="1:5" ht="12.75">
      <c r="A2" s="8" t="s">
        <v>83</v>
      </c>
      <c r="B2" s="8"/>
      <c r="C2" s="8"/>
      <c r="D2" s="8"/>
      <c r="E2" s="8"/>
    </row>
    <row r="3" spans="2:8" ht="12.75"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</row>
    <row r="4" spans="1:6" ht="12.75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</row>
    <row r="5" spans="1:21" ht="12.75">
      <c r="A5" s="1" t="s">
        <v>74</v>
      </c>
      <c r="B5" s="3">
        <v>84.52</v>
      </c>
      <c r="C5" s="3">
        <v>83.62</v>
      </c>
      <c r="D5" s="3">
        <v>84.19</v>
      </c>
      <c r="E5" s="3">
        <v>83.7</v>
      </c>
      <c r="F5" s="3">
        <v>83.18</v>
      </c>
      <c r="G5" s="3">
        <v>84.08</v>
      </c>
      <c r="H5" s="3">
        <v>84.31</v>
      </c>
      <c r="I5" s="3"/>
      <c r="J5" s="3">
        <f>AVERAGE(B5:H5)</f>
        <v>83.94285714285714</v>
      </c>
      <c r="K5" s="3">
        <f>STDEV(B5:H5)</f>
        <v>0.4642095175598295</v>
      </c>
      <c r="L5" s="3"/>
      <c r="M5" s="3"/>
      <c r="O5" s="3"/>
      <c r="P5" s="3"/>
      <c r="Q5" s="3"/>
      <c r="R5" s="3"/>
      <c r="S5" s="3"/>
      <c r="T5" s="3"/>
      <c r="U5" s="3"/>
    </row>
    <row r="6" spans="1:21" ht="12.75">
      <c r="A6" s="1" t="s">
        <v>12</v>
      </c>
      <c r="B6" s="3">
        <v>16.12</v>
      </c>
      <c r="C6" s="3">
        <v>16.04</v>
      </c>
      <c r="D6" s="3">
        <v>16.25</v>
      </c>
      <c r="E6" s="3">
        <v>16.09</v>
      </c>
      <c r="F6" s="3">
        <v>16.11</v>
      </c>
      <c r="G6" s="3">
        <v>15.97</v>
      </c>
      <c r="H6" s="3">
        <v>16.15</v>
      </c>
      <c r="I6" s="3"/>
      <c r="J6" s="3">
        <f aca="true" t="shared" si="0" ref="J6:J21">AVERAGE(B6:H6)</f>
        <v>16.104285714285712</v>
      </c>
      <c r="K6" s="3">
        <f aca="true" t="shared" si="1" ref="K6:K21">STDEV(B6:H6)</f>
        <v>0.08753230696136774</v>
      </c>
      <c r="L6" s="3"/>
      <c r="M6" s="3"/>
      <c r="O6" s="3"/>
      <c r="P6" s="3"/>
      <c r="Q6" s="3"/>
      <c r="R6" s="3"/>
      <c r="S6" s="3"/>
      <c r="T6" s="3"/>
      <c r="U6" s="3"/>
    </row>
    <row r="7" spans="1:21" ht="12.75">
      <c r="A7" s="1" t="s">
        <v>19</v>
      </c>
      <c r="B7" s="3">
        <v>0.02</v>
      </c>
      <c r="C7" s="3">
        <v>0.14</v>
      </c>
      <c r="D7" s="3">
        <v>0.14</v>
      </c>
      <c r="E7" s="3">
        <v>0.66</v>
      </c>
      <c r="F7" s="3">
        <v>0.25</v>
      </c>
      <c r="G7" s="3">
        <v>0.16</v>
      </c>
      <c r="H7" s="3">
        <v>0.16</v>
      </c>
      <c r="I7" s="3"/>
      <c r="J7" s="3">
        <f t="shared" si="0"/>
        <v>0.21857142857142856</v>
      </c>
      <c r="K7" s="3">
        <f t="shared" si="1"/>
        <v>0.20594728867913195</v>
      </c>
      <c r="L7" s="3"/>
      <c r="M7" s="3"/>
      <c r="O7" s="3"/>
      <c r="P7" s="3"/>
      <c r="Q7" s="3"/>
      <c r="R7" s="3"/>
      <c r="S7" s="3"/>
      <c r="T7" s="3"/>
      <c r="U7" s="3"/>
    </row>
    <row r="8" spans="1:21" s="5" customFormat="1" ht="12.75">
      <c r="A8" s="5" t="s">
        <v>75</v>
      </c>
      <c r="B8" s="6">
        <v>0.11</v>
      </c>
      <c r="C8" s="6">
        <v>0</v>
      </c>
      <c r="D8" s="6">
        <v>0.12</v>
      </c>
      <c r="E8" s="6">
        <v>0.08</v>
      </c>
      <c r="F8" s="5">
        <v>0.01</v>
      </c>
      <c r="G8" s="5">
        <v>0.04</v>
      </c>
      <c r="H8" s="5">
        <v>0.11</v>
      </c>
      <c r="I8" s="6"/>
      <c r="J8" s="6">
        <f t="shared" si="0"/>
        <v>0.06714285714285714</v>
      </c>
      <c r="K8" s="6">
        <f t="shared" si="1"/>
        <v>0.05023753102820166</v>
      </c>
      <c r="L8" s="6" t="s">
        <v>76</v>
      </c>
      <c r="M8" s="6"/>
      <c r="O8" s="6"/>
      <c r="P8" s="6"/>
      <c r="Q8" s="6"/>
      <c r="R8" s="6"/>
      <c r="S8" s="6"/>
      <c r="T8" s="6"/>
      <c r="U8" s="6"/>
    </row>
    <row r="9" spans="1:17" s="5" customFormat="1" ht="12.75">
      <c r="A9" s="5" t="s">
        <v>16</v>
      </c>
      <c r="B9" s="6">
        <v>0.08</v>
      </c>
      <c r="C9" s="6">
        <v>0.04</v>
      </c>
      <c r="D9" s="6">
        <v>0.08</v>
      </c>
      <c r="E9" s="6">
        <v>0.25</v>
      </c>
      <c r="F9" s="6">
        <v>0.56</v>
      </c>
      <c r="G9" s="6">
        <v>0.03</v>
      </c>
      <c r="H9" s="6">
        <v>0.1</v>
      </c>
      <c r="I9" s="6"/>
      <c r="J9" s="6">
        <f t="shared" si="0"/>
        <v>0.16285714285714287</v>
      </c>
      <c r="K9" s="6">
        <f t="shared" si="1"/>
        <v>0.18962368748957198</v>
      </c>
      <c r="L9" s="6" t="s">
        <v>76</v>
      </c>
      <c r="M9" s="6"/>
      <c r="N9" s="6"/>
      <c r="O9" s="6"/>
      <c r="P9" s="6"/>
      <c r="Q9" s="6"/>
    </row>
    <row r="10" spans="1:17" s="5" customFormat="1" ht="12.75">
      <c r="A10" s="5" t="s">
        <v>77</v>
      </c>
      <c r="B10" s="6">
        <v>0.1</v>
      </c>
      <c r="C10" s="6">
        <v>0.04</v>
      </c>
      <c r="D10" s="6">
        <v>0.09</v>
      </c>
      <c r="E10" s="6">
        <v>0.14</v>
      </c>
      <c r="F10" s="6">
        <v>0.05</v>
      </c>
      <c r="G10" s="6">
        <v>0.06</v>
      </c>
      <c r="H10" s="6">
        <v>0.05</v>
      </c>
      <c r="I10" s="6"/>
      <c r="J10" s="6">
        <f t="shared" si="0"/>
        <v>0.07571428571428572</v>
      </c>
      <c r="K10" s="6">
        <f t="shared" si="1"/>
        <v>0.035989416433697484</v>
      </c>
      <c r="L10" s="6" t="s">
        <v>76</v>
      </c>
      <c r="M10" s="6"/>
      <c r="N10" s="6"/>
      <c r="O10" s="6"/>
      <c r="P10" s="6"/>
      <c r="Q10" s="6"/>
    </row>
    <row r="11" spans="1:17" s="5" customFormat="1" ht="12.75">
      <c r="A11" s="5" t="s">
        <v>14</v>
      </c>
      <c r="B11" s="6">
        <v>0.05</v>
      </c>
      <c r="C11" s="6">
        <v>0.05</v>
      </c>
      <c r="D11" s="6">
        <v>0.08</v>
      </c>
      <c r="E11" s="6">
        <v>0.03</v>
      </c>
      <c r="F11" s="6">
        <v>0.07</v>
      </c>
      <c r="G11" s="6">
        <v>0.05</v>
      </c>
      <c r="H11" s="6">
        <v>0.01</v>
      </c>
      <c r="I11" s="6"/>
      <c r="J11" s="6">
        <f t="shared" si="0"/>
        <v>0.04857142857142858</v>
      </c>
      <c r="K11" s="6">
        <f t="shared" si="1"/>
        <v>0.023401261667248784</v>
      </c>
      <c r="L11" s="6" t="s">
        <v>76</v>
      </c>
      <c r="M11" s="6"/>
      <c r="N11" s="6"/>
      <c r="O11" s="6"/>
      <c r="P11" s="6"/>
      <c r="Q11" s="6"/>
    </row>
    <row r="12" spans="1:17" s="5" customFormat="1" ht="12.75">
      <c r="A12" s="5" t="s">
        <v>13</v>
      </c>
      <c r="B12" s="6">
        <v>0.03</v>
      </c>
      <c r="C12" s="6">
        <v>0.01</v>
      </c>
      <c r="D12" s="6">
        <v>0.02</v>
      </c>
      <c r="E12" s="6">
        <v>0.03</v>
      </c>
      <c r="F12" s="6">
        <v>0.07</v>
      </c>
      <c r="G12" s="6">
        <v>0.06</v>
      </c>
      <c r="H12" s="6">
        <v>0.03</v>
      </c>
      <c r="I12" s="6"/>
      <c r="J12" s="6">
        <f t="shared" si="0"/>
        <v>0.03571428571428571</v>
      </c>
      <c r="K12" s="6">
        <f t="shared" si="1"/>
        <v>0.021491969707422398</v>
      </c>
      <c r="L12" s="6" t="s">
        <v>76</v>
      </c>
      <c r="M12" s="6"/>
      <c r="N12" s="6"/>
      <c r="O12" s="6"/>
      <c r="P12" s="6"/>
      <c r="Q12" s="6"/>
    </row>
    <row r="13" spans="1:17" s="5" customFormat="1" ht="12.75">
      <c r="A13" s="5" t="s">
        <v>21</v>
      </c>
      <c r="B13" s="6">
        <v>0</v>
      </c>
      <c r="C13" s="6">
        <v>0</v>
      </c>
      <c r="D13" s="6">
        <v>0.04</v>
      </c>
      <c r="E13" s="6">
        <v>0.01</v>
      </c>
      <c r="F13" s="6">
        <v>0</v>
      </c>
      <c r="G13" s="6">
        <v>0</v>
      </c>
      <c r="H13" s="6">
        <v>0.08</v>
      </c>
      <c r="I13" s="6"/>
      <c r="J13" s="6">
        <f t="shared" si="0"/>
        <v>0.018571428571428572</v>
      </c>
      <c r="K13" s="6">
        <f t="shared" si="1"/>
        <v>0.03078342163598854</v>
      </c>
      <c r="L13" s="6" t="s">
        <v>76</v>
      </c>
      <c r="M13" s="6"/>
      <c r="N13" s="6"/>
      <c r="O13" s="6"/>
      <c r="P13" s="6"/>
      <c r="Q13" s="6"/>
    </row>
    <row r="14" spans="1:17" s="5" customFormat="1" ht="12.75">
      <c r="A14" s="5" t="s">
        <v>18</v>
      </c>
      <c r="B14" s="6">
        <v>0</v>
      </c>
      <c r="C14" s="6">
        <v>0</v>
      </c>
      <c r="D14" s="6">
        <v>0</v>
      </c>
      <c r="E14" s="6">
        <v>0.08</v>
      </c>
      <c r="F14" s="6">
        <v>0.01</v>
      </c>
      <c r="G14" s="6">
        <v>0</v>
      </c>
      <c r="H14" s="6">
        <v>0.01</v>
      </c>
      <c r="I14" s="6"/>
      <c r="J14" s="6">
        <f t="shared" si="0"/>
        <v>0.014285714285714285</v>
      </c>
      <c r="K14" s="6">
        <f t="shared" si="1"/>
        <v>0.029358214555806388</v>
      </c>
      <c r="L14" s="6" t="s">
        <v>76</v>
      </c>
      <c r="M14" s="6"/>
      <c r="N14" s="6"/>
      <c r="O14" s="6"/>
      <c r="P14" s="6"/>
      <c r="Q14" s="6"/>
    </row>
    <row r="15" spans="1:17" s="5" customFormat="1" ht="12.75">
      <c r="A15" s="5" t="s">
        <v>17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/>
      <c r="J15" s="6">
        <f t="shared" si="0"/>
        <v>0</v>
      </c>
      <c r="K15" s="6">
        <f t="shared" si="1"/>
        <v>0</v>
      </c>
      <c r="L15" s="6" t="s">
        <v>76</v>
      </c>
      <c r="M15" s="6"/>
      <c r="N15" s="6"/>
      <c r="O15" s="6"/>
      <c r="P15" s="6"/>
      <c r="Q15" s="6"/>
    </row>
    <row r="16" spans="1:17" ht="12.75">
      <c r="A16" s="1" t="s">
        <v>22</v>
      </c>
      <c r="B16" s="3">
        <f>SUM(B5:B7)</f>
        <v>100.66</v>
      </c>
      <c r="C16" s="3">
        <f aca="true" t="shared" si="2" ref="C16:H16">SUM(C5:C7)</f>
        <v>99.8</v>
      </c>
      <c r="D16" s="3">
        <f t="shared" si="2"/>
        <v>100.58</v>
      </c>
      <c r="E16" s="3">
        <f t="shared" si="2"/>
        <v>100.45</v>
      </c>
      <c r="F16" s="3">
        <f t="shared" si="2"/>
        <v>99.54</v>
      </c>
      <c r="G16" s="3">
        <f t="shared" si="2"/>
        <v>100.21</v>
      </c>
      <c r="H16" s="3">
        <f t="shared" si="2"/>
        <v>100.62</v>
      </c>
      <c r="I16" s="3"/>
      <c r="J16" s="3">
        <f t="shared" si="0"/>
        <v>100.26571428571428</v>
      </c>
      <c r="K16" s="3">
        <f t="shared" si="1"/>
        <v>0.4397672544576471</v>
      </c>
      <c r="L16" s="3"/>
      <c r="M16" s="3"/>
      <c r="N16" s="3"/>
      <c r="O16" s="3"/>
      <c r="P16" s="3"/>
      <c r="Q16" s="3"/>
    </row>
    <row r="17" spans="2:17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1" ht="12.75">
      <c r="A18" s="1" t="s">
        <v>23</v>
      </c>
      <c r="B18" s="1" t="s">
        <v>24</v>
      </c>
      <c r="C18" s="1" t="s">
        <v>25</v>
      </c>
      <c r="D18" s="1" t="s">
        <v>26</v>
      </c>
      <c r="E18" s="1">
        <v>3</v>
      </c>
      <c r="F18" s="1" t="s">
        <v>27</v>
      </c>
      <c r="J18" s="3"/>
      <c r="K18" s="3"/>
    </row>
    <row r="19" spans="1:14" ht="12.75">
      <c r="A19" s="1" t="s">
        <v>37</v>
      </c>
      <c r="B19" s="2">
        <v>1.000564591408161</v>
      </c>
      <c r="C19" s="2">
        <v>0.9985339795168485</v>
      </c>
      <c r="D19" s="2">
        <v>0.9975063769349258</v>
      </c>
      <c r="E19" s="2">
        <v>0.9935521351436755</v>
      </c>
      <c r="F19" s="2">
        <v>0.9959344377079737</v>
      </c>
      <c r="G19" s="2">
        <v>0.9999974591272602</v>
      </c>
      <c r="H19" s="2">
        <v>0.9985967359876006</v>
      </c>
      <c r="I19" s="2"/>
      <c r="J19" s="2">
        <f>AVERAGE(B19:H19)</f>
        <v>0.9978122451180637</v>
      </c>
      <c r="K19" s="2">
        <f>STDEV(B19:H19)</f>
        <v>0.0024240169774011537</v>
      </c>
      <c r="L19" s="7">
        <v>1</v>
      </c>
      <c r="M19" s="2"/>
      <c r="N19" s="3"/>
    </row>
    <row r="20" spans="1:14" ht="12.75">
      <c r="A20" s="1" t="s">
        <v>28</v>
      </c>
      <c r="B20" s="2">
        <v>0.9961109090440272</v>
      </c>
      <c r="C20" s="2">
        <v>0.9998021503900295</v>
      </c>
      <c r="D20" s="2">
        <v>1.0049988251975606</v>
      </c>
      <c r="E20" s="2">
        <v>0.9969612183009061</v>
      </c>
      <c r="F20" s="2">
        <v>1.0068491127854786</v>
      </c>
      <c r="G20" s="2">
        <v>0.9914438591437313</v>
      </c>
      <c r="H20" s="2">
        <v>0.9984828207544084</v>
      </c>
      <c r="I20" s="2"/>
      <c r="J20" s="2">
        <f t="shared" si="0"/>
        <v>0.9992355565165917</v>
      </c>
      <c r="K20" s="2">
        <f t="shared" si="1"/>
        <v>0.00528702387596688</v>
      </c>
      <c r="L20" s="7">
        <v>1</v>
      </c>
      <c r="M20" s="2"/>
      <c r="N20" s="3"/>
    </row>
    <row r="21" spans="1:14" ht="12.75">
      <c r="A21" s="1" t="s">
        <v>35</v>
      </c>
      <c r="B21" s="2">
        <v>0.0005330669575842096</v>
      </c>
      <c r="C21" s="2">
        <v>0.003763976012863551</v>
      </c>
      <c r="D21" s="2">
        <v>0.003734645063905251</v>
      </c>
      <c r="E21" s="2">
        <v>0.017639052990358426</v>
      </c>
      <c r="F21" s="2">
        <v>0.006739349337326118</v>
      </c>
      <c r="G21" s="2">
        <v>0.004284422609983908</v>
      </c>
      <c r="H21" s="2">
        <v>0.004266749653794415</v>
      </c>
      <c r="I21" s="2"/>
      <c r="J21" s="2">
        <f t="shared" si="0"/>
        <v>0.005851608946545126</v>
      </c>
      <c r="K21" s="2">
        <f t="shared" si="1"/>
        <v>0.005504943358977609</v>
      </c>
      <c r="L21" s="7" t="s">
        <v>78</v>
      </c>
      <c r="M21" s="2"/>
      <c r="N21" s="3"/>
    </row>
    <row r="22" spans="2:14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</row>
    <row r="24" spans="2:14" ht="20.25">
      <c r="B24" s="3"/>
      <c r="C24" s="3"/>
      <c r="D24" s="3" t="s">
        <v>79</v>
      </c>
      <c r="E24" s="3"/>
      <c r="F24" s="4" t="s">
        <v>65</v>
      </c>
      <c r="G24" s="3"/>
      <c r="H24" s="3"/>
      <c r="I24" s="3"/>
      <c r="J24" s="3"/>
      <c r="K24" s="3"/>
      <c r="L24" s="3"/>
      <c r="M24" s="3"/>
      <c r="N24" s="3"/>
    </row>
    <row r="25" spans="2:14" ht="20.25">
      <c r="B25" s="3"/>
      <c r="C25" s="3"/>
      <c r="D25" s="3" t="s">
        <v>80</v>
      </c>
      <c r="E25" s="3"/>
      <c r="F25" s="4" t="s">
        <v>81</v>
      </c>
      <c r="G25" s="3"/>
      <c r="H25" s="3"/>
      <c r="I25" s="3"/>
      <c r="J25" s="3" t="s">
        <v>82</v>
      </c>
      <c r="K25" s="3"/>
      <c r="L25" s="3"/>
      <c r="M25" s="3"/>
      <c r="N25" s="3"/>
    </row>
    <row r="26" spans="2:14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30" spans="1:8" ht="12.75">
      <c r="A30" s="1" t="s">
        <v>39</v>
      </c>
      <c r="B30" s="1" t="s">
        <v>40</v>
      </c>
      <c r="C30" s="1" t="s">
        <v>41</v>
      </c>
      <c r="D30" s="1" t="s">
        <v>42</v>
      </c>
      <c r="E30" s="1" t="s">
        <v>43</v>
      </c>
      <c r="F30" s="1" t="s">
        <v>44</v>
      </c>
      <c r="G30" s="1" t="s">
        <v>45</v>
      </c>
      <c r="H30" s="1" t="s">
        <v>46</v>
      </c>
    </row>
    <row r="31" spans="1:8" ht="12.75">
      <c r="A31" s="1" t="s">
        <v>47</v>
      </c>
      <c r="B31" s="1" t="s">
        <v>11</v>
      </c>
      <c r="C31" s="1" t="s">
        <v>48</v>
      </c>
      <c r="D31" s="1">
        <v>20</v>
      </c>
      <c r="E31" s="1">
        <v>10</v>
      </c>
      <c r="F31" s="1">
        <v>800</v>
      </c>
      <c r="G31" s="1">
        <v>-800</v>
      </c>
      <c r="H31" s="1" t="s">
        <v>49</v>
      </c>
    </row>
    <row r="32" spans="1:8" ht="12.75">
      <c r="A32" s="1" t="s">
        <v>47</v>
      </c>
      <c r="B32" s="1" t="s">
        <v>28</v>
      </c>
      <c r="C32" s="1" t="s">
        <v>48</v>
      </c>
      <c r="D32" s="1">
        <v>20</v>
      </c>
      <c r="E32" s="1">
        <v>10</v>
      </c>
      <c r="F32" s="1">
        <v>600</v>
      </c>
      <c r="G32" s="1">
        <v>-600</v>
      </c>
      <c r="H32" s="1" t="s">
        <v>50</v>
      </c>
    </row>
    <row r="33" spans="1:8" ht="12.75">
      <c r="A33" s="1" t="s">
        <v>47</v>
      </c>
      <c r="B33" s="1" t="s">
        <v>36</v>
      </c>
      <c r="C33" s="1" t="s">
        <v>51</v>
      </c>
      <c r="D33" s="1">
        <v>20</v>
      </c>
      <c r="E33" s="1">
        <v>10</v>
      </c>
      <c r="F33" s="1">
        <v>600</v>
      </c>
      <c r="G33" s="1">
        <v>-600</v>
      </c>
      <c r="H33" s="1" t="s">
        <v>52</v>
      </c>
    </row>
    <row r="34" spans="1:8" ht="12.75">
      <c r="A34" s="1" t="s">
        <v>47</v>
      </c>
      <c r="B34" s="1" t="s">
        <v>29</v>
      </c>
      <c r="C34" s="1" t="s">
        <v>48</v>
      </c>
      <c r="D34" s="1">
        <v>20</v>
      </c>
      <c r="E34" s="1">
        <v>10</v>
      </c>
      <c r="F34" s="1">
        <v>600</v>
      </c>
      <c r="G34" s="1">
        <v>-601</v>
      </c>
      <c r="H34" s="1" t="s">
        <v>53</v>
      </c>
    </row>
    <row r="35" spans="1:8" ht="12.75">
      <c r="A35" s="1" t="s">
        <v>54</v>
      </c>
      <c r="B35" s="1" t="s">
        <v>30</v>
      </c>
      <c r="C35" s="1" t="s">
        <v>48</v>
      </c>
      <c r="D35" s="1">
        <v>20</v>
      </c>
      <c r="E35" s="1">
        <v>10</v>
      </c>
      <c r="F35" s="1">
        <v>600</v>
      </c>
      <c r="G35" s="1">
        <v>-600</v>
      </c>
      <c r="H35" s="1" t="s">
        <v>55</v>
      </c>
    </row>
    <row r="36" spans="1:8" ht="12.75">
      <c r="A36" s="1" t="s">
        <v>54</v>
      </c>
      <c r="B36" s="1" t="s">
        <v>31</v>
      </c>
      <c r="C36" s="1" t="s">
        <v>48</v>
      </c>
      <c r="D36" s="1">
        <v>20</v>
      </c>
      <c r="E36" s="1">
        <v>10</v>
      </c>
      <c r="F36" s="1">
        <v>600</v>
      </c>
      <c r="G36" s="1">
        <v>-600</v>
      </c>
      <c r="H36" s="1" t="s">
        <v>56</v>
      </c>
    </row>
    <row r="37" spans="1:8" ht="12.75">
      <c r="A37" s="1" t="s">
        <v>54</v>
      </c>
      <c r="B37" s="1" t="s">
        <v>32</v>
      </c>
      <c r="C37" s="1" t="s">
        <v>48</v>
      </c>
      <c r="D37" s="1">
        <v>20</v>
      </c>
      <c r="E37" s="1">
        <v>10</v>
      </c>
      <c r="F37" s="1">
        <v>600</v>
      </c>
      <c r="G37" s="1">
        <v>-600</v>
      </c>
      <c r="H37" s="1" t="s">
        <v>57</v>
      </c>
    </row>
    <row r="38" spans="1:8" ht="12.75">
      <c r="A38" s="1" t="s">
        <v>54</v>
      </c>
      <c r="B38" s="1" t="s">
        <v>33</v>
      </c>
      <c r="C38" s="1" t="s">
        <v>48</v>
      </c>
      <c r="D38" s="1">
        <v>20</v>
      </c>
      <c r="E38" s="1">
        <v>10</v>
      </c>
      <c r="F38" s="1">
        <v>600</v>
      </c>
      <c r="G38" s="1">
        <v>-600</v>
      </c>
      <c r="H38" s="1" t="s">
        <v>58</v>
      </c>
    </row>
    <row r="39" spans="1:8" ht="12.75">
      <c r="A39" s="1" t="s">
        <v>54</v>
      </c>
      <c r="B39" s="1" t="s">
        <v>34</v>
      </c>
      <c r="C39" s="1" t="s">
        <v>48</v>
      </c>
      <c r="D39" s="1">
        <v>20</v>
      </c>
      <c r="E39" s="1">
        <v>10</v>
      </c>
      <c r="F39" s="1">
        <v>600</v>
      </c>
      <c r="G39" s="1">
        <v>-600</v>
      </c>
      <c r="H39" s="1" t="s">
        <v>59</v>
      </c>
    </row>
    <row r="40" spans="1:8" ht="12.75">
      <c r="A40" s="1" t="s">
        <v>54</v>
      </c>
      <c r="B40" s="1" t="s">
        <v>37</v>
      </c>
      <c r="C40" s="1" t="s">
        <v>51</v>
      </c>
      <c r="D40" s="1">
        <v>20</v>
      </c>
      <c r="E40" s="1">
        <v>10</v>
      </c>
      <c r="F40" s="1">
        <v>250</v>
      </c>
      <c r="G40" s="1">
        <v>-300</v>
      </c>
      <c r="H40" s="1" t="s">
        <v>60</v>
      </c>
    </row>
    <row r="41" spans="1:8" ht="12.75">
      <c r="A41" s="1" t="s">
        <v>54</v>
      </c>
      <c r="B41" s="1" t="s">
        <v>38</v>
      </c>
      <c r="C41" s="1" t="s">
        <v>61</v>
      </c>
      <c r="D41" s="1">
        <v>20</v>
      </c>
      <c r="E41" s="1">
        <v>10</v>
      </c>
      <c r="F41" s="1">
        <v>500</v>
      </c>
      <c r="G41" s="1">
        <v>-500</v>
      </c>
      <c r="H41" s="1" t="s">
        <v>62</v>
      </c>
    </row>
    <row r="42" spans="1:8" ht="12.75">
      <c r="A42" s="1" t="s">
        <v>63</v>
      </c>
      <c r="B42" s="1" t="s">
        <v>35</v>
      </c>
      <c r="C42" s="1" t="s">
        <v>48</v>
      </c>
      <c r="D42" s="1">
        <v>20</v>
      </c>
      <c r="E42" s="1">
        <v>10</v>
      </c>
      <c r="F42" s="1">
        <v>500</v>
      </c>
      <c r="G42" s="1">
        <v>-500</v>
      </c>
      <c r="H42" s="1" t="s">
        <v>64</v>
      </c>
    </row>
    <row r="44" spans="1:5" ht="12.75">
      <c r="A44" s="8" t="s">
        <v>84</v>
      </c>
      <c r="B44" s="8"/>
      <c r="C44" s="8"/>
      <c r="D44" s="8"/>
      <c r="E44" s="8"/>
    </row>
    <row r="45" ht="12.75">
      <c r="B45" s="1" t="s">
        <v>89</v>
      </c>
    </row>
    <row r="46" spans="2:6" ht="12.75">
      <c r="B46" s="1" t="s">
        <v>0</v>
      </c>
      <c r="C46" s="1" t="s">
        <v>1</v>
      </c>
      <c r="D46" s="1" t="s">
        <v>2</v>
      </c>
      <c r="E46" s="1" t="s">
        <v>3</v>
      </c>
      <c r="F46" s="1" t="s">
        <v>4</v>
      </c>
    </row>
    <row r="47" spans="1:6" ht="12.75">
      <c r="A47" s="1" t="s">
        <v>5</v>
      </c>
      <c r="B47" s="1" t="s">
        <v>6</v>
      </c>
      <c r="C47" s="1" t="s">
        <v>7</v>
      </c>
      <c r="D47" s="1" t="s">
        <v>8</v>
      </c>
      <c r="E47" s="1" t="s">
        <v>9</v>
      </c>
      <c r="F47" s="1" t="s">
        <v>10</v>
      </c>
    </row>
    <row r="48" spans="1:17" ht="12.75">
      <c r="A48" s="1" t="s">
        <v>74</v>
      </c>
      <c r="B48" s="3">
        <v>85.953</v>
      </c>
      <c r="C48" s="3">
        <v>86.45700000000001</v>
      </c>
      <c r="D48" s="3">
        <v>86.0895</v>
      </c>
      <c r="E48" s="3">
        <v>85.512</v>
      </c>
      <c r="F48" s="3">
        <v>85.2495</v>
      </c>
      <c r="G48" s="3"/>
      <c r="H48" s="3">
        <f>AVERAGE(B48:F48)</f>
        <v>85.85220000000001</v>
      </c>
      <c r="I48" s="3">
        <f>STDEV(B48:F48)</f>
        <v>0.4772940131624528</v>
      </c>
      <c r="J48" s="3"/>
      <c r="K48" s="3"/>
      <c r="M48" s="3"/>
      <c r="N48" s="3"/>
      <c r="O48" s="3"/>
      <c r="P48" s="3"/>
      <c r="Q48" s="3"/>
    </row>
    <row r="49" spans="1:17" ht="12.75">
      <c r="A49" s="1" t="s">
        <v>12</v>
      </c>
      <c r="B49" s="3">
        <v>8.24</v>
      </c>
      <c r="C49" s="3">
        <v>8.75</v>
      </c>
      <c r="D49" s="3">
        <v>8.25</v>
      </c>
      <c r="E49" s="3">
        <v>8.19</v>
      </c>
      <c r="F49" s="3">
        <v>8.37</v>
      </c>
      <c r="G49" s="3"/>
      <c r="H49" s="3">
        <f aca="true" t="shared" si="3" ref="H49:H60">AVERAGE(B49:F49)</f>
        <v>8.36</v>
      </c>
      <c r="I49" s="3">
        <f aca="true" t="shared" si="4" ref="I49:I60">STDEV(B49:F49)</f>
        <v>0.2278157149978978</v>
      </c>
      <c r="J49" s="3"/>
      <c r="K49" s="3"/>
      <c r="M49" s="3"/>
      <c r="N49" s="3"/>
      <c r="O49" s="3"/>
      <c r="P49" s="3"/>
      <c r="Q49" s="3"/>
    </row>
    <row r="50" spans="1:17" ht="12.75">
      <c r="A50" s="1" t="s">
        <v>19</v>
      </c>
      <c r="B50" s="3">
        <v>1.26</v>
      </c>
      <c r="C50" s="3">
        <v>1.58</v>
      </c>
      <c r="D50" s="3">
        <v>1.21</v>
      </c>
      <c r="E50" s="3">
        <v>1.48</v>
      </c>
      <c r="F50" s="3">
        <v>1.47</v>
      </c>
      <c r="G50" s="3"/>
      <c r="H50" s="3">
        <f t="shared" si="3"/>
        <v>1.4</v>
      </c>
      <c r="I50" s="3">
        <f t="shared" si="4"/>
        <v>0.1576388277043467</v>
      </c>
      <c r="J50" s="3"/>
      <c r="K50" s="3"/>
      <c r="M50" s="3"/>
      <c r="N50" s="3"/>
      <c r="O50" s="3"/>
      <c r="P50" s="3"/>
      <c r="Q50" s="3"/>
    </row>
    <row r="51" spans="1:17" ht="12.75">
      <c r="A51" s="1" t="s">
        <v>13</v>
      </c>
      <c r="B51" s="3">
        <v>0.72</v>
      </c>
      <c r="C51" s="3">
        <v>0.74</v>
      </c>
      <c r="D51" s="3">
        <v>0.75</v>
      </c>
      <c r="E51" s="3">
        <v>0.84</v>
      </c>
      <c r="F51" s="3">
        <v>0.8</v>
      </c>
      <c r="G51" s="3"/>
      <c r="H51" s="3">
        <f t="shared" si="3"/>
        <v>0.7699999999999999</v>
      </c>
      <c r="I51" s="3">
        <f t="shared" si="4"/>
        <v>0.048989794855664265</v>
      </c>
      <c r="J51" s="3"/>
      <c r="K51" s="3"/>
      <c r="M51" s="3"/>
      <c r="N51" s="3"/>
      <c r="O51" s="3"/>
      <c r="P51" s="3"/>
      <c r="Q51" s="3"/>
    </row>
    <row r="52" spans="1:17" ht="12.75">
      <c r="A52" s="1" t="s">
        <v>18</v>
      </c>
      <c r="B52" s="3">
        <v>0.4</v>
      </c>
      <c r="C52" s="3">
        <v>0.34</v>
      </c>
      <c r="D52" s="3">
        <v>0.47</v>
      </c>
      <c r="E52" s="3">
        <v>0.32</v>
      </c>
      <c r="F52" s="3">
        <v>0.47</v>
      </c>
      <c r="G52" s="3"/>
      <c r="H52" s="3">
        <f t="shared" si="3"/>
        <v>0.4</v>
      </c>
      <c r="I52" s="3">
        <f t="shared" si="4"/>
        <v>0.07035623639735152</v>
      </c>
      <c r="J52" s="3"/>
      <c r="K52" s="3"/>
      <c r="M52" s="3"/>
      <c r="N52" s="3"/>
      <c r="O52" s="3"/>
      <c r="P52" s="3"/>
      <c r="Q52" s="3"/>
    </row>
    <row r="53" spans="1:16" ht="12.75">
      <c r="A53" s="1" t="s">
        <v>21</v>
      </c>
      <c r="B53" s="3">
        <v>0.1</v>
      </c>
      <c r="C53" s="3">
        <v>0.26</v>
      </c>
      <c r="D53" s="3">
        <v>0.03</v>
      </c>
      <c r="E53" s="3">
        <v>0</v>
      </c>
      <c r="F53" s="3">
        <v>0.25</v>
      </c>
      <c r="G53" s="3"/>
      <c r="H53" s="3">
        <f t="shared" si="3"/>
        <v>0.128</v>
      </c>
      <c r="I53" s="3">
        <f t="shared" si="4"/>
        <v>0.12153188881935474</v>
      </c>
      <c r="J53" s="3"/>
      <c r="K53" s="3"/>
      <c r="L53" s="3"/>
      <c r="M53" s="3"/>
      <c r="N53" s="3"/>
      <c r="O53" s="3"/>
      <c r="P53" s="3"/>
    </row>
    <row r="54" spans="1:16" ht="12.75">
      <c r="A54" s="1" t="s">
        <v>20</v>
      </c>
      <c r="B54" s="3">
        <v>0.01</v>
      </c>
      <c r="C54" s="3">
        <v>0.04</v>
      </c>
      <c r="D54" s="3">
        <v>0.14</v>
      </c>
      <c r="E54" s="3">
        <v>0.06</v>
      </c>
      <c r="F54" s="3">
        <v>0.09</v>
      </c>
      <c r="G54" s="3"/>
      <c r="H54" s="3">
        <f t="shared" si="3"/>
        <v>0.06799999999999999</v>
      </c>
      <c r="I54" s="3">
        <f t="shared" si="4"/>
        <v>0.04969909455915673</v>
      </c>
      <c r="J54" s="3"/>
      <c r="K54" s="3"/>
      <c r="L54" s="3"/>
      <c r="M54" s="3"/>
      <c r="N54" s="3"/>
      <c r="O54" s="3"/>
      <c r="P54" s="3"/>
    </row>
    <row r="55" spans="1:16" ht="12.75">
      <c r="A55" s="1" t="s">
        <v>14</v>
      </c>
      <c r="B55" s="3">
        <v>0.03</v>
      </c>
      <c r="C55" s="3">
        <v>0.06</v>
      </c>
      <c r="D55" s="3">
        <v>0.03</v>
      </c>
      <c r="E55" s="3">
        <v>0.07</v>
      </c>
      <c r="F55" s="3">
        <v>0.04</v>
      </c>
      <c r="G55" s="3"/>
      <c r="H55" s="3">
        <f t="shared" si="3"/>
        <v>0.046</v>
      </c>
      <c r="I55" s="3">
        <f t="shared" si="4"/>
        <v>0.01816590212458495</v>
      </c>
      <c r="J55" s="3"/>
      <c r="K55" s="3"/>
      <c r="L55" s="3"/>
      <c r="M55" s="3"/>
      <c r="N55" s="3"/>
      <c r="O55" s="3"/>
      <c r="P55" s="3"/>
    </row>
    <row r="56" spans="1:16" ht="12.75">
      <c r="A56" s="1" t="s">
        <v>16</v>
      </c>
      <c r="B56" s="3">
        <v>0.01</v>
      </c>
      <c r="C56" s="3">
        <v>0</v>
      </c>
      <c r="D56" s="3">
        <v>0.07</v>
      </c>
      <c r="E56" s="3">
        <v>0.06</v>
      </c>
      <c r="F56" s="3">
        <v>0.06</v>
      </c>
      <c r="G56" s="3"/>
      <c r="H56" s="3">
        <f t="shared" si="3"/>
        <v>0.04</v>
      </c>
      <c r="I56" s="3">
        <f t="shared" si="4"/>
        <v>0.03240370349203929</v>
      </c>
      <c r="J56" s="3"/>
      <c r="K56" s="3"/>
      <c r="L56" s="3"/>
      <c r="M56" s="3"/>
      <c r="N56" s="3"/>
      <c r="O56" s="3"/>
      <c r="P56" s="3"/>
    </row>
    <row r="57" spans="1:16" ht="12.75">
      <c r="A57" s="1" t="s">
        <v>15</v>
      </c>
      <c r="B57" s="3">
        <v>0</v>
      </c>
      <c r="C57" s="3">
        <v>0.07</v>
      </c>
      <c r="D57" s="3">
        <v>0.07</v>
      </c>
      <c r="E57" s="3">
        <v>0</v>
      </c>
      <c r="F57" s="3">
        <v>0.03</v>
      </c>
      <c r="G57" s="3"/>
      <c r="H57" s="3">
        <f t="shared" si="3"/>
        <v>0.034</v>
      </c>
      <c r="I57" s="3">
        <f t="shared" si="4"/>
        <v>0.035071355833500364</v>
      </c>
      <c r="J57" s="3"/>
      <c r="K57" s="3"/>
      <c r="L57" s="3"/>
      <c r="M57" s="3"/>
      <c r="N57" s="3"/>
      <c r="O57" s="3"/>
      <c r="P57" s="3"/>
    </row>
    <row r="58" spans="1:16" ht="12.75">
      <c r="A58" s="1" t="s">
        <v>17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/>
      <c r="H58" s="3">
        <f t="shared" si="3"/>
        <v>0</v>
      </c>
      <c r="I58" s="3">
        <f t="shared" si="4"/>
        <v>0</v>
      </c>
      <c r="J58" s="3"/>
      <c r="K58" s="3"/>
      <c r="L58" s="3"/>
      <c r="M58" s="3"/>
      <c r="N58" s="3"/>
      <c r="O58" s="3"/>
      <c r="P58" s="3"/>
    </row>
    <row r="59" spans="1:16" ht="12.75">
      <c r="A59" s="1" t="s">
        <v>11</v>
      </c>
      <c r="B59" s="3">
        <v>0.57</v>
      </c>
      <c r="C59" s="3">
        <v>0</v>
      </c>
      <c r="D59" s="3">
        <v>0.18</v>
      </c>
      <c r="E59" s="3">
        <v>0.83</v>
      </c>
      <c r="F59" s="3">
        <v>0.37</v>
      </c>
      <c r="G59" s="3"/>
      <c r="H59" s="3">
        <f t="shared" si="3"/>
        <v>0.39</v>
      </c>
      <c r="I59" s="3">
        <f t="shared" si="4"/>
        <v>0.32503845926290004</v>
      </c>
      <c r="J59" s="3"/>
      <c r="K59" s="3"/>
      <c r="L59" s="3"/>
      <c r="M59" s="3"/>
      <c r="N59" s="3"/>
      <c r="O59" s="3"/>
      <c r="P59" s="3"/>
    </row>
    <row r="60" spans="1:16" ht="12.75">
      <c r="A60" s="1" t="s">
        <v>22</v>
      </c>
      <c r="B60" s="3">
        <f>SUM(B48:B52)</f>
        <v>96.57300000000001</v>
      </c>
      <c r="C60" s="3">
        <f>SUM(C48:C52)</f>
        <v>97.867</v>
      </c>
      <c r="D60" s="3">
        <f>SUM(D48:D52)</f>
        <v>96.7695</v>
      </c>
      <c r="E60" s="3">
        <f>SUM(E48:E52)</f>
        <v>96.342</v>
      </c>
      <c r="F60" s="3">
        <f>SUM(F48:F52)</f>
        <v>96.3595</v>
      </c>
      <c r="G60" s="3"/>
      <c r="H60" s="3">
        <f t="shared" si="3"/>
        <v>96.78219999999999</v>
      </c>
      <c r="I60" s="3">
        <f t="shared" si="4"/>
        <v>0.6311038543712484</v>
      </c>
      <c r="J60" s="3"/>
      <c r="K60" s="3"/>
      <c r="L60" s="3"/>
      <c r="M60" s="3"/>
      <c r="N60" s="3"/>
      <c r="O60" s="3"/>
      <c r="P60" s="3"/>
    </row>
    <row r="61" spans="2:16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1" t="s">
        <v>23</v>
      </c>
      <c r="B62" s="3" t="s">
        <v>24</v>
      </c>
      <c r="C62" s="3" t="s">
        <v>25</v>
      </c>
      <c r="D62" s="3" t="s">
        <v>26</v>
      </c>
      <c r="E62" s="3">
        <v>6.5</v>
      </c>
      <c r="F62" s="3" t="s">
        <v>27</v>
      </c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1" t="s">
        <v>87</v>
      </c>
      <c r="B63" s="3">
        <v>2.0381720540584642</v>
      </c>
      <c r="C63" s="3">
        <v>2.1150249169607034</v>
      </c>
      <c r="D63" s="3">
        <v>2.050189798934016</v>
      </c>
      <c r="E63" s="3">
        <v>2.016151080527641</v>
      </c>
      <c r="F63" s="3">
        <v>2.0104402690730767</v>
      </c>
      <c r="G63" s="3"/>
      <c r="H63" s="3">
        <f>AVERAGE(B63:F63)</f>
        <v>2.0459956239107804</v>
      </c>
      <c r="I63" s="3">
        <f>STDEV(B63:F63)</f>
        <v>0.041829184416227606</v>
      </c>
      <c r="J63" s="7">
        <v>2</v>
      </c>
      <c r="K63" s="3">
        <v>5</v>
      </c>
      <c r="L63" s="3">
        <f>J63*K63</f>
        <v>10</v>
      </c>
      <c r="M63" s="3"/>
      <c r="N63" s="3"/>
      <c r="O63" s="3"/>
      <c r="P63" s="3"/>
    </row>
    <row r="64" spans="1:16" ht="12.75">
      <c r="A64" s="1" t="s">
        <v>88</v>
      </c>
      <c r="B64" s="3"/>
      <c r="C64" s="3"/>
      <c r="D64" s="3"/>
      <c r="E64" s="3"/>
      <c r="F64" s="3"/>
      <c r="G64" s="3"/>
      <c r="H64" s="3"/>
      <c r="I64" s="3"/>
      <c r="J64" s="7">
        <v>0.84</v>
      </c>
      <c r="K64" s="3">
        <v>3</v>
      </c>
      <c r="L64" s="3">
        <f>J64*K64</f>
        <v>2.52</v>
      </c>
      <c r="M64" s="3"/>
      <c r="N64" s="3"/>
      <c r="O64" s="3"/>
      <c r="P64" s="3"/>
    </row>
    <row r="65" spans="1:16" ht="12.75">
      <c r="A65" s="1" t="s">
        <v>86</v>
      </c>
      <c r="B65" s="3">
        <v>0.06726923280955581</v>
      </c>
      <c r="C65" s="3">
        <v>0.08702389946240395</v>
      </c>
      <c r="D65" s="3">
        <v>0.06487769019004647</v>
      </c>
      <c r="E65" s="3">
        <v>0.07856404769348574</v>
      </c>
      <c r="F65" s="3">
        <v>0.07805177702979292</v>
      </c>
      <c r="G65" s="3"/>
      <c r="H65" s="3">
        <f aca="true" t="shared" si="5" ref="H65:H71">AVERAGE(B65:F65)</f>
        <v>0.07515732943705697</v>
      </c>
      <c r="I65" s="3">
        <f aca="true" t="shared" si="6" ref="I65:I71">STDEV(B65:F65)</f>
        <v>0.009064933697574938</v>
      </c>
      <c r="J65" s="7">
        <v>0.07</v>
      </c>
      <c r="K65" s="3">
        <v>3</v>
      </c>
      <c r="L65" s="3">
        <f>J65*K65</f>
        <v>0.21000000000000002</v>
      </c>
      <c r="M65" s="3"/>
      <c r="N65" s="3"/>
      <c r="O65" s="3"/>
      <c r="P65" s="3"/>
    </row>
    <row r="66" spans="1:16" ht="12.75">
      <c r="A66" s="1" t="s">
        <v>29</v>
      </c>
      <c r="B66" s="3">
        <v>0.06852214941620652</v>
      </c>
      <c r="C66" s="3">
        <v>0.07265503629481525</v>
      </c>
      <c r="D66" s="3">
        <v>0.07168426293166473</v>
      </c>
      <c r="E66" s="3">
        <v>0.07948660955018144</v>
      </c>
      <c r="F66" s="3">
        <v>0.07571954559399317</v>
      </c>
      <c r="G66" s="3"/>
      <c r="H66" s="3">
        <f t="shared" si="5"/>
        <v>0.07361352075737224</v>
      </c>
      <c r="I66" s="3">
        <f t="shared" si="6"/>
        <v>0.004168072184396021</v>
      </c>
      <c r="J66" s="7">
        <v>0.07</v>
      </c>
      <c r="K66" s="3">
        <v>2</v>
      </c>
      <c r="L66" s="3">
        <f>J66*K66</f>
        <v>0.14</v>
      </c>
      <c r="M66" s="3"/>
      <c r="N66" s="3"/>
      <c r="O66" s="3"/>
      <c r="P66" s="3"/>
    </row>
    <row r="67" spans="1:16" ht="12.75">
      <c r="A67" s="1" t="s">
        <v>34</v>
      </c>
      <c r="B67" s="3">
        <v>0.019436703661269452</v>
      </c>
      <c r="C67" s="3">
        <v>0.01704421729125659</v>
      </c>
      <c r="D67" s="3">
        <v>0.022936363328779644</v>
      </c>
      <c r="E67" s="3">
        <v>0.015460687639038292</v>
      </c>
      <c r="F67" s="3">
        <v>0.022713288163873874</v>
      </c>
      <c r="G67" s="3"/>
      <c r="H67" s="3">
        <f t="shared" si="5"/>
        <v>0.01951825201684357</v>
      </c>
      <c r="I67" s="3">
        <f t="shared" si="6"/>
        <v>0.00333478138561423</v>
      </c>
      <c r="J67" s="7">
        <v>0.02</v>
      </c>
      <c r="K67" s="3">
        <v>2</v>
      </c>
      <c r="L67" s="3">
        <f>J67*K67</f>
        <v>0.04</v>
      </c>
      <c r="M67" s="3"/>
      <c r="N67" s="3"/>
      <c r="O67" s="3"/>
      <c r="P67" s="3"/>
    </row>
    <row r="68" spans="1:16" ht="12.75">
      <c r="A68" s="1" t="s">
        <v>28</v>
      </c>
      <c r="B68" s="3">
        <v>1.0199151253216705</v>
      </c>
      <c r="C68" s="3">
        <v>1.1173272660646714</v>
      </c>
      <c r="D68" s="3">
        <v>1.0255453006141593</v>
      </c>
      <c r="E68" s="3">
        <v>1.0079452165185523</v>
      </c>
      <c r="F68" s="3">
        <v>1.0303429637482227</v>
      </c>
      <c r="G68" s="3"/>
      <c r="H68" s="3">
        <f>AVERAGE(B68:F68)</f>
        <v>1.0402151744534551</v>
      </c>
      <c r="I68" s="3">
        <f>STDEV(B68:F68)</f>
        <v>0.043910085957558125</v>
      </c>
      <c r="J68" s="7">
        <v>1</v>
      </c>
      <c r="K68" s="3">
        <v>1</v>
      </c>
      <c r="L68" s="3">
        <f>J68*K68</f>
        <v>1</v>
      </c>
      <c r="M68" s="3"/>
      <c r="N68" s="3"/>
      <c r="O68" s="3"/>
      <c r="P68" s="3"/>
    </row>
    <row r="69" spans="1:16" ht="12.75">
      <c r="A69" s="1" t="s">
        <v>22</v>
      </c>
      <c r="B69" s="3">
        <f>SUM(B63:B67)</f>
        <v>2.193400139945496</v>
      </c>
      <c r="C69" s="3">
        <f>SUM(C63:C67)</f>
        <v>2.291748070009179</v>
      </c>
      <c r="D69" s="3">
        <f>SUM(D63:D67)</f>
        <v>2.2096881153845067</v>
      </c>
      <c r="E69" s="3">
        <f>SUM(E63:E67)</f>
        <v>2.1896624254103463</v>
      </c>
      <c r="F69" s="3">
        <f>SUM(F63:F67)</f>
        <v>2.1869248798607366</v>
      </c>
      <c r="G69" s="3"/>
      <c r="H69" s="3">
        <f>AVERAGE(B69:F69)</f>
        <v>2.2142847261220533</v>
      </c>
      <c r="I69" s="3">
        <f>STDEV(B69:F69)</f>
        <v>0.04419469226048325</v>
      </c>
      <c r="J69" s="3"/>
      <c r="K69" s="3"/>
      <c r="L69" s="3">
        <f>SUM(L63:L68)</f>
        <v>13.91</v>
      </c>
      <c r="M69" s="3"/>
      <c r="N69" s="3"/>
      <c r="O69" s="3"/>
      <c r="P69" s="3"/>
    </row>
    <row r="70" spans="2:16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1" t="s">
        <v>85</v>
      </c>
      <c r="B71" s="3">
        <v>1.4593317289506753</v>
      </c>
      <c r="C71" s="3">
        <v>0.9370576257436045</v>
      </c>
      <c r="D71" s="3">
        <v>1.3815727084859994</v>
      </c>
      <c r="E71" s="3">
        <v>1.5488160034387943</v>
      </c>
      <c r="F71" s="3">
        <v>1.5417731811471995</v>
      </c>
      <c r="G71" s="3"/>
      <c r="H71" s="3">
        <f t="shared" si="5"/>
        <v>1.3737102495532547</v>
      </c>
      <c r="I71" s="3">
        <f t="shared" si="6"/>
        <v>0.2534588447333697</v>
      </c>
      <c r="J71" s="3"/>
      <c r="K71" s="3"/>
      <c r="L71" s="3"/>
      <c r="M71" s="3"/>
      <c r="N71" s="3"/>
      <c r="O71" s="3"/>
      <c r="P71" s="3"/>
    </row>
    <row r="72" spans="2:16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7:9" ht="18.75">
      <c r="G73" s="4"/>
      <c r="I73" s="4"/>
    </row>
    <row r="74" spans="7:9" ht="18.75">
      <c r="G74" s="4"/>
      <c r="I74" s="4"/>
    </row>
    <row r="75" ht="13.5">
      <c r="G75"/>
    </row>
    <row r="76" spans="1:8" ht="12.75">
      <c r="A76" s="1" t="s">
        <v>39</v>
      </c>
      <c r="B76" s="1" t="s">
        <v>40</v>
      </c>
      <c r="C76" s="1" t="s">
        <v>41</v>
      </c>
      <c r="D76" s="1" t="s">
        <v>42</v>
      </c>
      <c r="E76" s="1" t="s">
        <v>43</v>
      </c>
      <c r="F76" s="1" t="s">
        <v>44</v>
      </c>
      <c r="G76" s="1" t="s">
        <v>45</v>
      </c>
      <c r="H76" s="1" t="s">
        <v>46</v>
      </c>
    </row>
    <row r="77" spans="1:8" ht="12.75">
      <c r="A77" s="1" t="s">
        <v>47</v>
      </c>
      <c r="B77" s="1" t="s">
        <v>11</v>
      </c>
      <c r="C77" s="1" t="s">
        <v>48</v>
      </c>
      <c r="D77" s="1">
        <v>20</v>
      </c>
      <c r="E77" s="1">
        <v>10</v>
      </c>
      <c r="F77" s="1">
        <v>800</v>
      </c>
      <c r="G77" s="1">
        <v>-800</v>
      </c>
      <c r="H77" s="1" t="s">
        <v>49</v>
      </c>
    </row>
    <row r="78" spans="1:8" ht="12.75">
      <c r="A78" s="1" t="s">
        <v>47</v>
      </c>
      <c r="B78" s="1" t="s">
        <v>28</v>
      </c>
      <c r="C78" s="1" t="s">
        <v>48</v>
      </c>
      <c r="D78" s="1">
        <v>20</v>
      </c>
      <c r="E78" s="1">
        <v>10</v>
      </c>
      <c r="F78" s="1">
        <v>600</v>
      </c>
      <c r="G78" s="1">
        <v>-600</v>
      </c>
      <c r="H78" s="1" t="s">
        <v>50</v>
      </c>
    </row>
    <row r="79" spans="1:8" ht="12.75">
      <c r="A79" s="1" t="s">
        <v>47</v>
      </c>
      <c r="B79" s="1" t="s">
        <v>36</v>
      </c>
      <c r="C79" s="1" t="s">
        <v>51</v>
      </c>
      <c r="D79" s="1">
        <v>20</v>
      </c>
      <c r="E79" s="1">
        <v>10</v>
      </c>
      <c r="F79" s="1">
        <v>600</v>
      </c>
      <c r="G79" s="1">
        <v>-600</v>
      </c>
      <c r="H79" s="1" t="s">
        <v>52</v>
      </c>
    </row>
    <row r="80" spans="1:8" ht="12.75">
      <c r="A80" s="1" t="s">
        <v>47</v>
      </c>
      <c r="B80" s="1" t="s">
        <v>29</v>
      </c>
      <c r="C80" s="1" t="s">
        <v>48</v>
      </c>
      <c r="D80" s="1">
        <v>20</v>
      </c>
      <c r="E80" s="1">
        <v>10</v>
      </c>
      <c r="F80" s="1">
        <v>600</v>
      </c>
      <c r="G80" s="1">
        <v>-601</v>
      </c>
      <c r="H80" s="1" t="s">
        <v>53</v>
      </c>
    </row>
    <row r="81" spans="1:8" ht="12.75">
      <c r="A81" s="1" t="s">
        <v>54</v>
      </c>
      <c r="B81" s="1" t="s">
        <v>30</v>
      </c>
      <c r="C81" s="1" t="s">
        <v>48</v>
      </c>
      <c r="D81" s="1">
        <v>20</v>
      </c>
      <c r="E81" s="1">
        <v>10</v>
      </c>
      <c r="F81" s="1">
        <v>600</v>
      </c>
      <c r="G81" s="1">
        <v>-600</v>
      </c>
      <c r="H81" s="1" t="s">
        <v>55</v>
      </c>
    </row>
    <row r="82" spans="1:8" ht="12.75">
      <c r="A82" s="1" t="s">
        <v>54</v>
      </c>
      <c r="B82" s="1" t="s">
        <v>31</v>
      </c>
      <c r="C82" s="1" t="s">
        <v>48</v>
      </c>
      <c r="D82" s="1">
        <v>20</v>
      </c>
      <c r="E82" s="1">
        <v>10</v>
      </c>
      <c r="F82" s="1">
        <v>600</v>
      </c>
      <c r="G82" s="1">
        <v>-600</v>
      </c>
      <c r="H82" s="1" t="s">
        <v>56</v>
      </c>
    </row>
    <row r="83" spans="1:8" ht="12.75">
      <c r="A83" s="1" t="s">
        <v>54</v>
      </c>
      <c r="B83" s="1" t="s">
        <v>32</v>
      </c>
      <c r="C83" s="1" t="s">
        <v>48</v>
      </c>
      <c r="D83" s="1">
        <v>20</v>
      </c>
      <c r="E83" s="1">
        <v>10</v>
      </c>
      <c r="F83" s="1">
        <v>600</v>
      </c>
      <c r="G83" s="1">
        <v>-600</v>
      </c>
      <c r="H83" s="1" t="s">
        <v>57</v>
      </c>
    </row>
    <row r="84" spans="1:8" ht="12.75">
      <c r="A84" s="1" t="s">
        <v>54</v>
      </c>
      <c r="B84" s="1" t="s">
        <v>33</v>
      </c>
      <c r="C84" s="1" t="s">
        <v>48</v>
      </c>
      <c r="D84" s="1">
        <v>20</v>
      </c>
      <c r="E84" s="1">
        <v>10</v>
      </c>
      <c r="F84" s="1">
        <v>600</v>
      </c>
      <c r="G84" s="1">
        <v>-600</v>
      </c>
      <c r="H84" s="1" t="s">
        <v>58</v>
      </c>
    </row>
    <row r="85" spans="1:8" ht="12.75">
      <c r="A85" s="1" t="s">
        <v>54</v>
      </c>
      <c r="B85" s="1" t="s">
        <v>34</v>
      </c>
      <c r="C85" s="1" t="s">
        <v>48</v>
      </c>
      <c r="D85" s="1">
        <v>20</v>
      </c>
      <c r="E85" s="1">
        <v>10</v>
      </c>
      <c r="F85" s="1">
        <v>600</v>
      </c>
      <c r="G85" s="1">
        <v>-600</v>
      </c>
      <c r="H85" s="1" t="s">
        <v>59</v>
      </c>
    </row>
    <row r="86" spans="1:8" ht="12.75">
      <c r="A86" s="1" t="s">
        <v>54</v>
      </c>
      <c r="B86" s="1" t="s">
        <v>37</v>
      </c>
      <c r="C86" s="1" t="s">
        <v>51</v>
      </c>
      <c r="D86" s="1">
        <v>20</v>
      </c>
      <c r="E86" s="1">
        <v>10</v>
      </c>
      <c r="F86" s="1">
        <v>250</v>
      </c>
      <c r="G86" s="1">
        <v>-300</v>
      </c>
      <c r="H86" s="1" t="s">
        <v>60</v>
      </c>
    </row>
    <row r="87" spans="1:8" ht="12.75">
      <c r="A87" s="1" t="s">
        <v>54</v>
      </c>
      <c r="B87" s="1" t="s">
        <v>38</v>
      </c>
      <c r="C87" s="1" t="s">
        <v>61</v>
      </c>
      <c r="D87" s="1">
        <v>20</v>
      </c>
      <c r="E87" s="1">
        <v>10</v>
      </c>
      <c r="F87" s="1">
        <v>500</v>
      </c>
      <c r="G87" s="1">
        <v>-500</v>
      </c>
      <c r="H87" s="1" t="s">
        <v>62</v>
      </c>
    </row>
    <row r="88" spans="1:8" ht="12.75">
      <c r="A88" s="1" t="s">
        <v>63</v>
      </c>
      <c r="B88" s="1" t="s">
        <v>35</v>
      </c>
      <c r="C88" s="1" t="s">
        <v>48</v>
      </c>
      <c r="D88" s="1">
        <v>20</v>
      </c>
      <c r="E88" s="1">
        <v>10</v>
      </c>
      <c r="F88" s="1">
        <v>500</v>
      </c>
      <c r="G88" s="1">
        <v>-500</v>
      </c>
      <c r="H88" s="1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2008-03-07T00:02:54Z</dcterms:created>
  <dcterms:modified xsi:type="dcterms:W3CDTF">2008-03-07T00:46:32Z</dcterms:modified>
  <cp:category/>
  <cp:version/>
  <cp:contentType/>
  <cp:contentStatus/>
</cp:coreProperties>
</file>