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516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<sst xmlns="http://schemas.openxmlformats.org/spreadsheetml/2006/main" count="104" uniqueCount="74">
  <si>
    <t>chabasiteK61096chabasiteK61096chabasiteK61096chabasiteK61096chabasiteK61096chabasiteK61096chabasiteK61096chabasiteK61096chabasiteK61096chabasiteK61096chabasiteK61096chabasiteK61096</t>
  </si>
  <si>
    <t>#153</t>
  </si>
  <si>
    <t>#154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</si>
  <si>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</si>
  <si>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</si>
  <si>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</si>
  <si>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</si>
  <si>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</si>
  <si>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</si>
  <si>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</si>
  <si>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</si>
  <si>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</si>
  <si>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</si>
  <si>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</si>
  <si>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</si>
  <si>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</si>
  <si>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</si>
  <si>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</si>
  <si>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</si>
  <si>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</si>
  <si>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</si>
  <si>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</si>
  <si>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</si>
  <si>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</si>
  <si>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</si>
  <si>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</si>
  <si>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TiO2</t>
  </si>
  <si>
    <t>FeO</t>
  </si>
  <si>
    <t>MnO</t>
  </si>
  <si>
    <t>Cr2O3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</si>
  <si>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</si>
  <si>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</si>
  <si>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</si>
  <si>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</si>
  <si>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</si>
  <si>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</si>
  <si>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</si>
  <si>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</si>
  <si>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</si>
  <si>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</si>
  <si>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</si>
  <si>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</si>
  <si>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</si>
  <si>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</si>
  <si>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</si>
  <si>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</si>
  <si>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</si>
  <si>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</si>
  <si>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</si>
  <si>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</si>
  <si>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</si>
  <si>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</si>
  <si>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</si>
  <si>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</si>
  <si>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</si>
  <si>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</si>
  <si>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</si>
  <si>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</si>
  <si>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</si>
  <si>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</si>
  <si>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</si>
  <si>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</si>
  <si>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</si>
  <si>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</si>
  <si>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</si>
  <si>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rutile1</t>
  </si>
  <si>
    <t>LIF</t>
  </si>
  <si>
    <t>fayalite</t>
  </si>
  <si>
    <t>rhod-791</t>
  </si>
  <si>
    <t>chrom-s</t>
  </si>
  <si>
    <t>12 O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</si>
  <si>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·6H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</si>
  <si>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Fe</t>
  </si>
  <si>
    <r>
      <t>(Ca</t>
    </r>
    <r>
      <rPr>
        <vertAlign val="subscript"/>
        <sz val="14"/>
        <rFont val="Times New Roman"/>
        <family val="1"/>
      </rPr>
      <t>0.58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Σ=0.84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4.58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1.42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·4.74H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</si>
</sst>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Q31" sqref="Q31"/>
    </sheetView>
  </sheetViews>
  <sheetFormatPr defaultColWidth="9.00390625" defaultRowHeight="13.5"/>
  <cols>
    <col min="1" max="16" width="5.25390625" style="1" customWidth="1"/>
    <col min="17" max="17" width="5.25390625" style="5" customWidth="1"/>
    <col min="18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18" ht="12.75">
      <c r="A4" s="1" t="s">
        <v>22</v>
      </c>
      <c r="B4" s="2">
        <v>59.25</v>
      </c>
      <c r="C4" s="2">
        <v>61.18</v>
      </c>
      <c r="D4" s="2">
        <v>61.88</v>
      </c>
      <c r="E4" s="2">
        <v>64.08</v>
      </c>
      <c r="F4" s="2">
        <v>65.6</v>
      </c>
      <c r="G4" s="2">
        <v>64.48</v>
      </c>
      <c r="H4" s="2">
        <v>64.38</v>
      </c>
      <c r="I4" s="2">
        <v>65.45</v>
      </c>
      <c r="J4" s="2">
        <v>66.11</v>
      </c>
      <c r="K4" s="2">
        <v>65.5</v>
      </c>
      <c r="L4" s="2">
        <v>67</v>
      </c>
      <c r="M4" s="2">
        <v>65.5</v>
      </c>
      <c r="N4" s="2"/>
      <c r="O4" s="2">
        <f>AVERAGE(B4:M4)</f>
        <v>64.20083333333334</v>
      </c>
      <c r="P4" s="2">
        <f>STDEV(B4:M4)</f>
        <v>2.2867422573423934</v>
      </c>
      <c r="Q4" s="6"/>
      <c r="R4" s="2"/>
    </row>
    <row r="5" spans="1:18" ht="12.75">
      <c r="A5" s="1" t="s">
        <v>24</v>
      </c>
      <c r="B5" s="2">
        <v>19.38</v>
      </c>
      <c r="C5" s="2">
        <v>18.36</v>
      </c>
      <c r="D5" s="2">
        <v>18.34</v>
      </c>
      <c r="E5" s="2">
        <v>16.34</v>
      </c>
      <c r="F5" s="2">
        <v>16.43</v>
      </c>
      <c r="G5" s="2">
        <v>16.07</v>
      </c>
      <c r="H5" s="2">
        <v>15.71</v>
      </c>
      <c r="I5" s="2">
        <v>16.31</v>
      </c>
      <c r="J5" s="2">
        <v>16.53</v>
      </c>
      <c r="K5" s="2">
        <v>16.24</v>
      </c>
      <c r="L5" s="2">
        <v>16.6</v>
      </c>
      <c r="M5" s="2">
        <v>16.12</v>
      </c>
      <c r="N5" s="2"/>
      <c r="O5" s="2">
        <f>AVERAGE(B5:M5)</f>
        <v>16.86916666666667</v>
      </c>
      <c r="P5" s="2">
        <f>STDEV(B5:M5)</f>
        <v>1.152179423632589</v>
      </c>
      <c r="Q5" s="6"/>
      <c r="R5" s="2"/>
    </row>
    <row r="6" spans="1:18" ht="12.75">
      <c r="A6" s="1" t="s">
        <v>25</v>
      </c>
      <c r="B6" s="2">
        <v>6.89</v>
      </c>
      <c r="C6" s="2">
        <v>6.61</v>
      </c>
      <c r="D6" s="2">
        <v>6.7</v>
      </c>
      <c r="E6" s="2">
        <v>6.13</v>
      </c>
      <c r="F6" s="2">
        <v>5.96</v>
      </c>
      <c r="G6" s="2">
        <v>5.88</v>
      </c>
      <c r="H6" s="2">
        <v>5.73</v>
      </c>
      <c r="I6" s="2">
        <v>5.8</v>
      </c>
      <c r="J6" s="2">
        <v>5.74</v>
      </c>
      <c r="K6" s="2">
        <v>5.85</v>
      </c>
      <c r="L6" s="2">
        <v>5.86</v>
      </c>
      <c r="M6" s="2">
        <v>5.91</v>
      </c>
      <c r="N6" s="2"/>
      <c r="O6" s="2">
        <f>AVERAGE(B6:M6)</f>
        <v>6.088333333333334</v>
      </c>
      <c r="P6" s="2">
        <f>STDEV(B6:M6)</f>
        <v>0.40722639076234635</v>
      </c>
      <c r="Q6" s="6"/>
      <c r="R6" s="2"/>
    </row>
    <row r="7" spans="1:18" ht="12.75">
      <c r="A7" s="1" t="s">
        <v>21</v>
      </c>
      <c r="B7" s="2">
        <v>2.75</v>
      </c>
      <c r="C7" s="2">
        <v>2.73</v>
      </c>
      <c r="D7" s="2">
        <v>2.41</v>
      </c>
      <c r="E7" s="2">
        <v>2.05</v>
      </c>
      <c r="F7" s="2">
        <v>1.89</v>
      </c>
      <c r="G7" s="2">
        <v>1.83</v>
      </c>
      <c r="H7" s="2">
        <v>1.86</v>
      </c>
      <c r="I7" s="2">
        <v>1.61</v>
      </c>
      <c r="J7" s="2">
        <v>1.93</v>
      </c>
      <c r="K7" s="2">
        <v>1.68</v>
      </c>
      <c r="L7" s="2">
        <v>1.63</v>
      </c>
      <c r="M7" s="2">
        <v>1.7</v>
      </c>
      <c r="N7" s="2"/>
      <c r="O7" s="2">
        <f>AVERAGE(B7:M7)</f>
        <v>2.0058333333333334</v>
      </c>
      <c r="P7" s="2">
        <f>STDEV(B7:M7)</f>
        <v>0.4059211372877368</v>
      </c>
      <c r="Q7" s="6"/>
      <c r="R7" s="2"/>
    </row>
    <row r="8" spans="1:18" ht="12.75">
      <c r="A8" s="1" t="s">
        <v>23</v>
      </c>
      <c r="B8" s="2">
        <v>0.26</v>
      </c>
      <c r="C8" s="2">
        <v>0.35</v>
      </c>
      <c r="D8" s="2">
        <v>0.29</v>
      </c>
      <c r="E8" s="2">
        <v>0.38</v>
      </c>
      <c r="F8" s="2">
        <v>0.47</v>
      </c>
      <c r="G8" s="2">
        <v>0.55</v>
      </c>
      <c r="H8" s="2">
        <v>0.54</v>
      </c>
      <c r="I8" s="2">
        <v>0.56</v>
      </c>
      <c r="J8" s="2">
        <v>0.53</v>
      </c>
      <c r="K8" s="2">
        <v>0.5</v>
      </c>
      <c r="L8" s="2">
        <v>0.53</v>
      </c>
      <c r="M8" s="2">
        <v>0.55</v>
      </c>
      <c r="N8" s="2"/>
      <c r="O8" s="2">
        <f>AVERAGE(B8:M8)</f>
        <v>0.45916666666666667</v>
      </c>
      <c r="P8" s="2">
        <f>STDEV(B8:M8)</f>
        <v>0.10933337952696738</v>
      </c>
      <c r="Q8" s="6"/>
      <c r="R8" s="2"/>
    </row>
    <row r="9" spans="1:18" ht="12.75">
      <c r="A9" s="1" t="s">
        <v>27</v>
      </c>
      <c r="B9" s="2">
        <v>0.32</v>
      </c>
      <c r="C9" s="2">
        <v>0.26</v>
      </c>
      <c r="D9" s="2">
        <v>0.19</v>
      </c>
      <c r="E9" s="2">
        <v>0.17</v>
      </c>
      <c r="F9" s="2">
        <v>0.26</v>
      </c>
      <c r="G9" s="2">
        <v>0.23</v>
      </c>
      <c r="H9" s="2">
        <v>0.16</v>
      </c>
      <c r="I9" s="2">
        <v>0.19</v>
      </c>
      <c r="J9" s="2">
        <v>0.16</v>
      </c>
      <c r="K9" s="2">
        <v>0.26</v>
      </c>
      <c r="L9" s="2">
        <v>0.34</v>
      </c>
      <c r="M9" s="2">
        <v>0.24</v>
      </c>
      <c r="N9" s="2"/>
      <c r="O9" s="2">
        <f>AVERAGE(B9:M9)</f>
        <v>0.2316666666666667</v>
      </c>
      <c r="P9" s="2">
        <f>STDEV(B9:M9)</f>
        <v>0.05997474215842611</v>
      </c>
      <c r="Q9" s="6"/>
      <c r="R9" s="2"/>
    </row>
    <row r="10" spans="1:18" ht="12.75">
      <c r="A10" s="1" t="s">
        <v>20</v>
      </c>
      <c r="B10" s="2">
        <v>0.26</v>
      </c>
      <c r="C10" s="2">
        <v>0.36</v>
      </c>
      <c r="D10" s="2">
        <v>0.28</v>
      </c>
      <c r="E10" s="2">
        <v>0.11</v>
      </c>
      <c r="F10" s="2">
        <v>0.17</v>
      </c>
      <c r="G10" s="2">
        <v>0.14</v>
      </c>
      <c r="H10" s="2">
        <v>0.24</v>
      </c>
      <c r="I10" s="2">
        <v>0.13</v>
      </c>
      <c r="J10" s="2">
        <v>0.15</v>
      </c>
      <c r="K10" s="2">
        <v>0.18</v>
      </c>
      <c r="L10" s="2">
        <v>0.12</v>
      </c>
      <c r="M10" s="2">
        <v>0.18</v>
      </c>
      <c r="N10" s="2"/>
      <c r="O10" s="2">
        <f>AVERAGE(B10:M10)</f>
        <v>0.19333333333333336</v>
      </c>
      <c r="P10" s="2">
        <f>STDEV(B10:M10)</f>
        <v>0.0761975104977886</v>
      </c>
      <c r="Q10" s="6"/>
      <c r="R10" s="2"/>
    </row>
    <row r="11" spans="1:18" ht="12.75">
      <c r="A11" s="1" t="s">
        <v>29</v>
      </c>
      <c r="B11" s="2">
        <v>0.05</v>
      </c>
      <c r="C11" s="2">
        <v>0.05</v>
      </c>
      <c r="D11" s="2">
        <v>0.05</v>
      </c>
      <c r="E11" s="2">
        <v>0</v>
      </c>
      <c r="F11" s="2">
        <v>0.03</v>
      </c>
      <c r="G11" s="2">
        <v>0</v>
      </c>
      <c r="H11" s="2">
        <v>0.07</v>
      </c>
      <c r="I11" s="2">
        <v>0.1</v>
      </c>
      <c r="J11" s="2">
        <v>0.01</v>
      </c>
      <c r="K11" s="2">
        <v>0.05</v>
      </c>
      <c r="L11" s="2">
        <v>0</v>
      </c>
      <c r="M11" s="2">
        <v>0.13</v>
      </c>
      <c r="N11" s="2"/>
      <c r="O11" s="2">
        <f>AVERAGE(B11:M11)</f>
        <v>0.045000000000000005</v>
      </c>
      <c r="P11" s="2">
        <f>STDEV(B11:M11)</f>
        <v>0.04100997661323622</v>
      </c>
      <c r="Q11" s="6"/>
      <c r="R11" s="2"/>
    </row>
    <row r="12" spans="1:18" ht="12.75">
      <c r="A12" s="1" t="s">
        <v>28</v>
      </c>
      <c r="B12" s="2">
        <v>0</v>
      </c>
      <c r="C12" s="2">
        <v>0.02</v>
      </c>
      <c r="D12" s="2">
        <v>0</v>
      </c>
      <c r="E12" s="2">
        <v>0.02</v>
      </c>
      <c r="F12" s="2">
        <v>0.02</v>
      </c>
      <c r="G12" s="2">
        <v>0</v>
      </c>
      <c r="H12" s="2">
        <v>0.01</v>
      </c>
      <c r="I12" s="2">
        <v>0.05</v>
      </c>
      <c r="J12" s="2">
        <v>0</v>
      </c>
      <c r="K12" s="2">
        <v>0</v>
      </c>
      <c r="L12" s="2">
        <v>0.04</v>
      </c>
      <c r="M12" s="2">
        <v>0</v>
      </c>
      <c r="N12" s="2"/>
      <c r="O12" s="2">
        <f>AVERAGE(B12:M12)</f>
        <v>0.013333333333333334</v>
      </c>
      <c r="P12" s="2">
        <f>STDEV(B12:M12)</f>
        <v>0.017232808737106583</v>
      </c>
      <c r="Q12" s="6"/>
      <c r="R12" s="2"/>
    </row>
    <row r="13" spans="1:18" ht="12.75">
      <c r="A13" s="1" t="s">
        <v>26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0.02</v>
      </c>
      <c r="H13" s="2">
        <v>0.01</v>
      </c>
      <c r="I13" s="2">
        <v>0</v>
      </c>
      <c r="J13" s="2">
        <v>0.01</v>
      </c>
      <c r="K13" s="2">
        <v>0</v>
      </c>
      <c r="L13" s="2">
        <v>0</v>
      </c>
      <c r="M13" s="2">
        <v>0</v>
      </c>
      <c r="N13" s="2"/>
      <c r="O13" s="2">
        <f>AVERAGE(B13:M13)</f>
        <v>0.0033333333333333335</v>
      </c>
      <c r="P13" s="2">
        <f>STDEV(B13:M13)</f>
        <v>0.006513389472789296</v>
      </c>
      <c r="Q13" s="6"/>
      <c r="R13" s="2"/>
    </row>
    <row r="14" spans="1:18" ht="12.75">
      <c r="A14" s="1" t="s">
        <v>30</v>
      </c>
      <c r="B14" s="2">
        <f>SUM(B4:B13)</f>
        <v>89.16</v>
      </c>
      <c r="C14" s="2">
        <f aca="true" t="shared" si="0" ref="C14:M14">SUM(C4:C13)</f>
        <v>89.91999999999999</v>
      </c>
      <c r="D14" s="2">
        <f t="shared" si="0"/>
        <v>90.14</v>
      </c>
      <c r="E14" s="2">
        <f t="shared" si="0"/>
        <v>89.27999999999999</v>
      </c>
      <c r="F14" s="2">
        <f t="shared" si="0"/>
        <v>90.83</v>
      </c>
      <c r="G14" s="2">
        <f t="shared" si="0"/>
        <v>89.2</v>
      </c>
      <c r="H14" s="2">
        <f t="shared" si="0"/>
        <v>88.71000000000001</v>
      </c>
      <c r="I14" s="2">
        <f t="shared" si="0"/>
        <v>90.19999999999999</v>
      </c>
      <c r="J14" s="2">
        <f t="shared" si="0"/>
        <v>91.17000000000002</v>
      </c>
      <c r="K14" s="2">
        <f t="shared" si="0"/>
        <v>90.26</v>
      </c>
      <c r="L14" s="2">
        <f t="shared" si="0"/>
        <v>92.12</v>
      </c>
      <c r="M14" s="2">
        <f t="shared" si="0"/>
        <v>90.33</v>
      </c>
      <c r="N14" s="2"/>
      <c r="O14" s="2">
        <f>AVERAGE(B14:M14)</f>
        <v>90.11000000000001</v>
      </c>
      <c r="P14" s="2">
        <f>STDEV(B14:M14)</f>
        <v>0.9618920748372064</v>
      </c>
      <c r="Q14" s="6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  <c r="R15" s="2"/>
    </row>
    <row r="16" spans="1:18" ht="12.75">
      <c r="A16" s="1" t="s">
        <v>31</v>
      </c>
      <c r="B16" s="2" t="s">
        <v>32</v>
      </c>
      <c r="C16" s="2" t="s">
        <v>33</v>
      </c>
      <c r="D16" s="2" t="s">
        <v>34</v>
      </c>
      <c r="E16" s="2">
        <v>12</v>
      </c>
      <c r="F16" s="2" t="s">
        <v>35</v>
      </c>
      <c r="G16" s="2" t="s">
        <v>36</v>
      </c>
      <c r="H16" s="2" t="s">
        <v>31</v>
      </c>
      <c r="I16" s="2" t="s">
        <v>37</v>
      </c>
      <c r="J16" s="2" t="s">
        <v>17</v>
      </c>
      <c r="K16" s="2" t="s">
        <v>18</v>
      </c>
      <c r="L16" s="2" t="s">
        <v>38</v>
      </c>
      <c r="M16" s="2" t="s">
        <v>31</v>
      </c>
      <c r="N16" s="2"/>
      <c r="O16" s="2"/>
      <c r="P16" s="2"/>
      <c r="Q16" s="7" t="s">
        <v>70</v>
      </c>
      <c r="R16" s="2"/>
    </row>
    <row r="17" spans="1:19" ht="12.75">
      <c r="A17" s="1" t="s">
        <v>41</v>
      </c>
      <c r="B17" s="2">
        <v>4.377</v>
      </c>
      <c r="C17" s="2">
        <v>4.456</v>
      </c>
      <c r="D17" s="2">
        <v>4.483</v>
      </c>
      <c r="E17" s="2">
        <v>4.649</v>
      </c>
      <c r="F17" s="2">
        <v>4.663</v>
      </c>
      <c r="G17" s="2">
        <v>4.661</v>
      </c>
      <c r="H17" s="2">
        <v>4.684</v>
      </c>
      <c r="I17" s="2">
        <v>4.667</v>
      </c>
      <c r="J17" s="2">
        <v>4.67</v>
      </c>
      <c r="K17" s="2">
        <v>4.672</v>
      </c>
      <c r="L17" s="2">
        <v>4.677</v>
      </c>
      <c r="M17" s="2">
        <v>4.678</v>
      </c>
      <c r="N17" s="2"/>
      <c r="O17" s="2">
        <f>AVERAGE(B17:M17)</f>
        <v>4.611416666666666</v>
      </c>
      <c r="P17" s="2">
        <f>STDEV(B17:M17)</f>
        <v>0.10716296708822858</v>
      </c>
      <c r="Q17" s="8">
        <f>O17*6/6.04</f>
        <v>4.580877483443707</v>
      </c>
      <c r="R17" s="2">
        <v>4</v>
      </c>
      <c r="S17" s="2">
        <f>Q17*R17</f>
        <v>18.32350993377483</v>
      </c>
    </row>
    <row r="18" spans="1:19" ht="12.75">
      <c r="A18" s="1" t="s">
        <v>43</v>
      </c>
      <c r="B18" s="2">
        <v>1.687</v>
      </c>
      <c r="C18" s="2">
        <v>1.576</v>
      </c>
      <c r="D18" s="2">
        <v>1.566</v>
      </c>
      <c r="E18" s="2">
        <v>1.397</v>
      </c>
      <c r="F18" s="2">
        <v>1.376</v>
      </c>
      <c r="G18" s="2">
        <v>1.369</v>
      </c>
      <c r="H18" s="2">
        <v>1.347</v>
      </c>
      <c r="I18" s="2">
        <v>1.371</v>
      </c>
      <c r="J18" s="2">
        <v>1.376</v>
      </c>
      <c r="K18" s="2">
        <v>1.365</v>
      </c>
      <c r="L18" s="2">
        <v>1.366</v>
      </c>
      <c r="M18" s="2">
        <v>1.356</v>
      </c>
      <c r="N18" s="2"/>
      <c r="O18" s="2">
        <f>AVERAGE(B18:M18)</f>
        <v>1.4293333333333333</v>
      </c>
      <c r="P18" s="2">
        <f>STDEV(B18:M18)</f>
        <v>0.11308269969228975</v>
      </c>
      <c r="Q18" s="8">
        <f>O18*6/6.04</f>
        <v>1.4198675496688742</v>
      </c>
      <c r="R18" s="2">
        <v>3</v>
      </c>
      <c r="S18" s="2">
        <f>Q18*R18</f>
        <v>4.259602649006623</v>
      </c>
    </row>
    <row r="19" spans="1:19" ht="12.75">
      <c r="A19" s="1" t="s">
        <v>44</v>
      </c>
      <c r="B19" s="2">
        <v>0.545</v>
      </c>
      <c r="C19" s="2">
        <v>0.516</v>
      </c>
      <c r="D19" s="2">
        <v>0.52</v>
      </c>
      <c r="E19" s="2">
        <v>0.477</v>
      </c>
      <c r="F19" s="2">
        <v>0.454</v>
      </c>
      <c r="G19" s="2">
        <v>0.455</v>
      </c>
      <c r="H19" s="2">
        <v>0.447</v>
      </c>
      <c r="I19" s="2">
        <v>0.443</v>
      </c>
      <c r="J19" s="2">
        <v>0.434</v>
      </c>
      <c r="K19" s="2">
        <v>0.447</v>
      </c>
      <c r="L19" s="2">
        <v>0.438</v>
      </c>
      <c r="M19" s="2">
        <v>0.453</v>
      </c>
      <c r="N19" s="2"/>
      <c r="O19" s="2">
        <f>AVERAGE(B19:M19)</f>
        <v>0.46908333333333335</v>
      </c>
      <c r="P19" s="2">
        <f>STDEV(B19:M19)</f>
        <v>0.037120095839740526</v>
      </c>
      <c r="Q19" s="8">
        <f>O19*0.84/0.68</f>
        <v>0.5794558823529411</v>
      </c>
      <c r="R19" s="2">
        <v>2</v>
      </c>
      <c r="S19" s="2">
        <f>Q19*R19</f>
        <v>1.1589117647058822</v>
      </c>
    </row>
    <row r="20" spans="1:19" ht="12.75">
      <c r="A20" s="1" t="s">
        <v>40</v>
      </c>
      <c r="B20" s="2">
        <v>0.259</v>
      </c>
      <c r="C20" s="2">
        <v>0.254</v>
      </c>
      <c r="D20" s="2">
        <v>0.223</v>
      </c>
      <c r="E20" s="2">
        <v>0.19</v>
      </c>
      <c r="F20" s="2">
        <v>0.171</v>
      </c>
      <c r="G20" s="2">
        <v>0.169</v>
      </c>
      <c r="H20" s="2">
        <v>0.173</v>
      </c>
      <c r="I20" s="2">
        <v>0.147</v>
      </c>
      <c r="J20" s="2">
        <v>0.174</v>
      </c>
      <c r="K20" s="2">
        <v>0.153</v>
      </c>
      <c r="L20" s="2">
        <v>0.145</v>
      </c>
      <c r="M20" s="2">
        <v>0.155</v>
      </c>
      <c r="N20" s="2"/>
      <c r="O20" s="2">
        <f>AVERAGE(B20:M20)</f>
        <v>0.18441666666666665</v>
      </c>
      <c r="P20" s="2">
        <f>STDEV(B20:M20)</f>
        <v>0.039757122479862655</v>
      </c>
      <c r="Q20" s="8">
        <f>O20*0.84/0.68</f>
        <v>0.2278088235294117</v>
      </c>
      <c r="R20" s="2">
        <v>1</v>
      </c>
      <c r="S20" s="2">
        <f>Q20*R20</f>
        <v>0.2278088235294117</v>
      </c>
    </row>
    <row r="21" spans="1:19" ht="12.75">
      <c r="A21" s="1" t="s">
        <v>39</v>
      </c>
      <c r="B21" s="2">
        <v>0.038</v>
      </c>
      <c r="C21" s="2">
        <v>0.051</v>
      </c>
      <c r="D21" s="2">
        <v>0.039</v>
      </c>
      <c r="E21" s="2">
        <v>0.015</v>
      </c>
      <c r="F21" s="2">
        <v>0.024</v>
      </c>
      <c r="G21" s="2">
        <v>0.02</v>
      </c>
      <c r="H21" s="2">
        <v>0.034</v>
      </c>
      <c r="I21" s="2">
        <v>0.018</v>
      </c>
      <c r="J21" s="2">
        <v>0.02</v>
      </c>
      <c r="K21" s="2">
        <v>0.025</v>
      </c>
      <c r="L21" s="2">
        <v>0.017</v>
      </c>
      <c r="M21" s="2">
        <v>0.025</v>
      </c>
      <c r="N21" s="2"/>
      <c r="O21" s="2">
        <f>AVERAGE(B21:M21)</f>
        <v>0.027166666666666672</v>
      </c>
      <c r="P21" s="2">
        <f>STDEV(B21:M21)</f>
        <v>0.010994488977609997</v>
      </c>
      <c r="Q21" s="8">
        <f>O21*0.84/0.68</f>
        <v>0.033558823529411766</v>
      </c>
      <c r="R21" s="2">
        <v>1</v>
      </c>
      <c r="S21" s="2">
        <f>Q21*R21</f>
        <v>0.033558823529411766</v>
      </c>
    </row>
    <row r="22" spans="1:19" ht="12.75">
      <c r="A22" s="1" t="s">
        <v>30</v>
      </c>
      <c r="B22" s="2">
        <f aca="true" t="shared" si="1" ref="B22:M22">SUM(B17:B21)</f>
        <v>6.906000000000001</v>
      </c>
      <c r="C22" s="2">
        <f t="shared" si="1"/>
        <v>6.853</v>
      </c>
      <c r="D22" s="2">
        <f t="shared" si="1"/>
        <v>6.830999999999999</v>
      </c>
      <c r="E22" s="2">
        <f t="shared" si="1"/>
        <v>6.728000000000001</v>
      </c>
      <c r="F22" s="2">
        <f t="shared" si="1"/>
        <v>6.688</v>
      </c>
      <c r="G22" s="2">
        <f t="shared" si="1"/>
        <v>6.673999999999999</v>
      </c>
      <c r="H22" s="2">
        <f t="shared" si="1"/>
        <v>6.6850000000000005</v>
      </c>
      <c r="I22" s="2">
        <f t="shared" si="1"/>
        <v>6.646</v>
      </c>
      <c r="J22" s="2">
        <f t="shared" si="1"/>
        <v>6.6739999999999995</v>
      </c>
      <c r="K22" s="2">
        <f t="shared" si="1"/>
        <v>6.662</v>
      </c>
      <c r="L22" s="2">
        <f t="shared" si="1"/>
        <v>6.642999999999999</v>
      </c>
      <c r="M22" s="2">
        <f t="shared" si="1"/>
        <v>6.667000000000001</v>
      </c>
      <c r="N22" s="2"/>
      <c r="O22" s="2">
        <f>AVERAGE(B22:M22)</f>
        <v>6.721416666666667</v>
      </c>
      <c r="P22" s="2">
        <f>STDEV(B22:M22)</f>
        <v>0.08980024127646041</v>
      </c>
      <c r="Q22" s="8"/>
      <c r="R22" s="2"/>
      <c r="S22" s="4">
        <f>SUM(S17:S21)</f>
        <v>24.003391994546156</v>
      </c>
    </row>
    <row r="23" spans="2:19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2"/>
      <c r="S23" s="2"/>
    </row>
    <row r="24" spans="1:18" ht="20.25">
      <c r="A24" s="1" t="s">
        <v>72</v>
      </c>
      <c r="B24" s="2"/>
      <c r="C24" s="2"/>
      <c r="D24" s="2"/>
      <c r="E24" s="2"/>
      <c r="F24" s="2"/>
      <c r="G24" s="2"/>
      <c r="H24" s="2"/>
      <c r="I24" s="2"/>
      <c r="J24" s="3" t="s">
        <v>71</v>
      </c>
      <c r="K24" s="2"/>
      <c r="L24" s="2"/>
      <c r="M24" s="2"/>
      <c r="N24" s="2"/>
      <c r="O24" s="2"/>
      <c r="P24" s="2"/>
      <c r="Q24" s="6"/>
      <c r="R24" s="2"/>
    </row>
    <row r="25" ht="20.25">
      <c r="J25" s="3" t="s">
        <v>73</v>
      </c>
    </row>
    <row r="26" spans="1:8" ht="12.75">
      <c r="A26" s="1" t="s">
        <v>49</v>
      </c>
      <c r="B26" s="1" t="s">
        <v>50</v>
      </c>
      <c r="C26" s="1" t="s">
        <v>51</v>
      </c>
      <c r="D26" s="1" t="s">
        <v>52</v>
      </c>
      <c r="E26" s="1" t="s">
        <v>53</v>
      </c>
      <c r="F26" s="1" t="s">
        <v>54</v>
      </c>
      <c r="G26" s="1" t="s">
        <v>55</v>
      </c>
      <c r="H26" s="1" t="s">
        <v>56</v>
      </c>
    </row>
    <row r="27" spans="1:8" ht="12.75">
      <c r="A27" s="1" t="s">
        <v>57</v>
      </c>
      <c r="B27" s="1" t="s">
        <v>39</v>
      </c>
      <c r="C27" s="1" t="s">
        <v>58</v>
      </c>
      <c r="D27" s="1">
        <v>10</v>
      </c>
      <c r="E27" s="1">
        <v>0</v>
      </c>
      <c r="F27" s="1">
        <v>600</v>
      </c>
      <c r="G27" s="1">
        <v>-600</v>
      </c>
      <c r="H27" s="1" t="s">
        <v>59</v>
      </c>
    </row>
    <row r="28" spans="1:8" ht="12.75">
      <c r="A28" s="1" t="s">
        <v>57</v>
      </c>
      <c r="B28" s="1" t="s">
        <v>41</v>
      </c>
      <c r="C28" s="1" t="s">
        <v>58</v>
      </c>
      <c r="D28" s="1">
        <v>20</v>
      </c>
      <c r="E28" s="1">
        <v>10</v>
      </c>
      <c r="F28" s="1">
        <v>600</v>
      </c>
      <c r="G28" s="1">
        <v>-600</v>
      </c>
      <c r="H28" s="1" t="s">
        <v>60</v>
      </c>
    </row>
    <row r="29" spans="1:8" ht="12.75">
      <c r="A29" s="1" t="s">
        <v>57</v>
      </c>
      <c r="B29" s="1" t="s">
        <v>19</v>
      </c>
      <c r="C29" s="1" t="s">
        <v>58</v>
      </c>
      <c r="D29" s="1">
        <v>20</v>
      </c>
      <c r="E29" s="1">
        <v>10</v>
      </c>
      <c r="F29" s="1">
        <v>600</v>
      </c>
      <c r="G29" s="1">
        <v>-600</v>
      </c>
      <c r="H29" s="1" t="s">
        <v>61</v>
      </c>
    </row>
    <row r="30" spans="1:8" ht="12.75">
      <c r="A30" s="1" t="s">
        <v>57</v>
      </c>
      <c r="B30" s="1" t="s">
        <v>42</v>
      </c>
      <c r="C30" s="1" t="s">
        <v>58</v>
      </c>
      <c r="D30" s="1">
        <v>20</v>
      </c>
      <c r="E30" s="1">
        <v>10</v>
      </c>
      <c r="F30" s="1">
        <v>600</v>
      </c>
      <c r="G30" s="1">
        <v>-600</v>
      </c>
      <c r="H30" s="1" t="s">
        <v>60</v>
      </c>
    </row>
    <row r="31" spans="1:8" ht="12.75">
      <c r="A31" s="1" t="s">
        <v>57</v>
      </c>
      <c r="B31" s="1" t="s">
        <v>43</v>
      </c>
      <c r="C31" s="1" t="s">
        <v>58</v>
      </c>
      <c r="D31" s="1">
        <v>20</v>
      </c>
      <c r="E31" s="1">
        <v>10</v>
      </c>
      <c r="F31" s="1">
        <v>600</v>
      </c>
      <c r="G31" s="1">
        <v>-600</v>
      </c>
      <c r="H31" s="1" t="s">
        <v>62</v>
      </c>
    </row>
    <row r="32" spans="1:8" ht="12.75">
      <c r="A32" s="1" t="s">
        <v>63</v>
      </c>
      <c r="B32" s="1" t="s">
        <v>40</v>
      </c>
      <c r="C32" s="1" t="s">
        <v>58</v>
      </c>
      <c r="D32" s="1">
        <v>20</v>
      </c>
      <c r="E32" s="1">
        <v>10</v>
      </c>
      <c r="F32" s="1">
        <v>600</v>
      </c>
      <c r="G32" s="1">
        <v>-600</v>
      </c>
      <c r="H32" s="1" t="s">
        <v>64</v>
      </c>
    </row>
    <row r="33" spans="1:8" ht="12.75">
      <c r="A33" s="1" t="s">
        <v>63</v>
      </c>
      <c r="B33" s="1" t="s">
        <v>44</v>
      </c>
      <c r="C33" s="1" t="s">
        <v>58</v>
      </c>
      <c r="D33" s="1">
        <v>20</v>
      </c>
      <c r="E33" s="1">
        <v>10</v>
      </c>
      <c r="F33" s="1">
        <v>600</v>
      </c>
      <c r="G33" s="1">
        <v>-600</v>
      </c>
      <c r="H33" s="1" t="s">
        <v>60</v>
      </c>
    </row>
    <row r="34" spans="1:8" ht="12.75">
      <c r="A34" s="1" t="s">
        <v>63</v>
      </c>
      <c r="B34" s="1" t="s">
        <v>45</v>
      </c>
      <c r="C34" s="1" t="s">
        <v>58</v>
      </c>
      <c r="D34" s="1">
        <v>20</v>
      </c>
      <c r="E34" s="1">
        <v>10</v>
      </c>
      <c r="F34" s="1">
        <v>600</v>
      </c>
      <c r="G34" s="1">
        <v>-600</v>
      </c>
      <c r="H34" s="1" t="s">
        <v>65</v>
      </c>
    </row>
    <row r="35" spans="1:8" ht="12.75">
      <c r="A35" s="1" t="s">
        <v>66</v>
      </c>
      <c r="B35" s="1" t="s">
        <v>46</v>
      </c>
      <c r="C35" s="1" t="s">
        <v>58</v>
      </c>
      <c r="D35" s="1">
        <v>20</v>
      </c>
      <c r="E35" s="1">
        <v>10</v>
      </c>
      <c r="F35" s="1">
        <v>500</v>
      </c>
      <c r="G35" s="1">
        <v>-250</v>
      </c>
      <c r="H35" s="1" t="s">
        <v>67</v>
      </c>
    </row>
    <row r="36" spans="1:8" ht="12.75">
      <c r="A36" s="1" t="s">
        <v>66</v>
      </c>
      <c r="B36" s="1" t="s">
        <v>47</v>
      </c>
      <c r="C36" s="1" t="s">
        <v>58</v>
      </c>
      <c r="D36" s="1">
        <v>20</v>
      </c>
      <c r="E36" s="1">
        <v>10</v>
      </c>
      <c r="F36" s="1">
        <v>500</v>
      </c>
      <c r="G36" s="1">
        <v>-500</v>
      </c>
      <c r="H36" s="1" t="s">
        <v>68</v>
      </c>
    </row>
    <row r="37" spans="1:8" ht="12.75">
      <c r="A37" s="1" t="s">
        <v>66</v>
      </c>
      <c r="B37" s="1" t="s">
        <v>48</v>
      </c>
      <c r="C37" s="1" t="s">
        <v>58</v>
      </c>
      <c r="D37" s="1">
        <v>20</v>
      </c>
      <c r="E37" s="1">
        <v>10</v>
      </c>
      <c r="F37" s="1">
        <v>500</v>
      </c>
      <c r="G37" s="1">
        <v>0</v>
      </c>
      <c r="H37" s="1" t="s">
        <v>69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2007-05-11T22:12:29Z</cp:lastPrinted>
  <dcterms:created xsi:type="dcterms:W3CDTF">2007-05-12T01:48:01Z</dcterms:created>
  <dcterms:modified xsi:type="dcterms:W3CDTF">2007-05-16T20:40:18Z</dcterms:modified>
  <cp:category/>
  <cp:version/>
  <cp:contentType/>
  <cp:contentStatus/>
</cp:coreProperties>
</file>