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648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<sst xmlns="http://schemas.openxmlformats.org/spreadsheetml/2006/main" count="90" uniqueCount="71">
  <si>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chalcomenite605chalcomenite605chalcomenite605chalcomenite605chalcomenite605chalcomenite605chalcomenite605chalcomenite605chalcomenite605chalcomenite605chalcomenite605chalcomenite605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</si>
  <si>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</si>
  <si>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</si>
  <si>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</si>
  <si>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</si>
  <si>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</si>
  <si>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</si>
  <si>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</si>
  <si>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</si>
  <si>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</si>
  <si>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</si>
  <si>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</si>
  <si>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</si>
  <si>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</si>
  <si>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</si>
  <si>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</si>
  <si>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</si>
  <si>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</si>
  <si>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</si>
  <si>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SO2</t>
  </si>
  <si>
    <t>FeO</t>
  </si>
  <si>
    <t>CuO</t>
  </si>
  <si>
    <t>ZnO</t>
  </si>
  <si>
    <t>SeO2</t>
  </si>
  <si>
    <t>Ag2O</t>
  </si>
  <si>
    <t>PbO</t>
  </si>
  <si>
    <t>Totals</t>
  </si>
  <si>
    <t>Cation</t>
  </si>
  <si>
    <t>Numbers</t>
  </si>
  <si>
    <t>Normalized</t>
  </si>
  <si>
    <t>to</t>
  </si>
  <si>
    <t>O</t>
  </si>
  <si>
    <t>S</t>
  </si>
  <si>
    <t>Fe</t>
  </si>
  <si>
    <t>Cu</t>
  </si>
  <si>
    <t>Zn</t>
  </si>
  <si>
    <t>Se</t>
  </si>
  <si>
    <t>Ag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</si>
  <si>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</si>
  <si>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</si>
  <si>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</si>
  <si>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</si>
  <si>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</si>
  <si>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</si>
  <si>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</si>
  <si>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</si>
  <si>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</si>
  <si>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</si>
  <si>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</si>
  <si>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se_2</t>
  </si>
  <si>
    <t>PET</t>
  </si>
  <si>
    <t>Ka</t>
  </si>
  <si>
    <t>chalcopy</t>
  </si>
  <si>
    <t>ag</t>
  </si>
  <si>
    <t>LIF</t>
  </si>
  <si>
    <t>ZnS</t>
  </si>
  <si>
    <t>galena2</t>
  </si>
  <si>
    <t>not present in the wds scan</t>
  </si>
  <si>
    <t>Total</t>
  </si>
  <si>
    <t>trace</t>
  </si>
  <si>
    <t>WDS scan: Cu Se, &lt;Fe</t>
  </si>
  <si>
    <t>average</t>
  </si>
  <si>
    <t>stdev</t>
  </si>
  <si>
    <t>in formula</t>
  </si>
  <si>
    <r>
      <t>CuSe</t>
    </r>
    <r>
      <rPr>
        <vertAlign val="superscript"/>
        <sz val="14"/>
        <rFont val="Times New Roman"/>
        <family val="1"/>
      </rPr>
      <t>4+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</si>
  <si>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</si>
  <si>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</si>
  <si>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calibration data</t>
  </si>
  <si>
    <t>H2O*</t>
  </si>
  <si>
    <t>* = estimated by difference</t>
  </si>
  <si>
    <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Se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·1.84H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</si>
</sst>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M20" sqref="M2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Q2" s="8" t="s">
        <v>60</v>
      </c>
      <c r="R2" s="8"/>
      <c r="S2" s="8"/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61</v>
      </c>
      <c r="P3" s="1" t="s">
        <v>62</v>
      </c>
    </row>
    <row r="4" spans="1:19" ht="12.75">
      <c r="A4" s="1" t="s">
        <v>23</v>
      </c>
      <c r="B4" s="3">
        <v>49.98</v>
      </c>
      <c r="C4" s="3">
        <v>47.05</v>
      </c>
      <c r="D4" s="3">
        <v>50.01</v>
      </c>
      <c r="E4" s="3">
        <v>49.47</v>
      </c>
      <c r="F4" s="3">
        <v>49.59</v>
      </c>
      <c r="G4" s="3">
        <v>49.79</v>
      </c>
      <c r="H4" s="3">
        <v>49.65</v>
      </c>
      <c r="I4" s="3">
        <v>50.24</v>
      </c>
      <c r="J4" s="3">
        <v>49.43</v>
      </c>
      <c r="K4" s="3">
        <v>49.83</v>
      </c>
      <c r="L4" s="3">
        <v>50.06</v>
      </c>
      <c r="M4" s="3">
        <v>49.75</v>
      </c>
      <c r="N4" s="3"/>
      <c r="O4" s="3">
        <f>AVERAGE(B4:M4)</f>
        <v>49.570833333333326</v>
      </c>
      <c r="P4" s="3">
        <f>STDEV(B4:M4)</f>
        <v>0.8304375444019976</v>
      </c>
      <c r="Q4" s="3"/>
      <c r="R4" s="3"/>
      <c r="S4" s="3"/>
    </row>
    <row r="5" spans="1:19" ht="12.75">
      <c r="A5" s="1" t="s">
        <v>21</v>
      </c>
      <c r="B5" s="3">
        <v>36.35</v>
      </c>
      <c r="C5" s="3">
        <v>33.78</v>
      </c>
      <c r="D5" s="3">
        <v>36.15</v>
      </c>
      <c r="E5" s="3">
        <v>34.5</v>
      </c>
      <c r="F5" s="3">
        <v>35.4</v>
      </c>
      <c r="G5" s="3">
        <v>36.09</v>
      </c>
      <c r="H5" s="3">
        <v>35.89</v>
      </c>
      <c r="I5" s="3">
        <v>35.99</v>
      </c>
      <c r="J5" s="3">
        <v>35.28</v>
      </c>
      <c r="K5" s="3">
        <v>35.15</v>
      </c>
      <c r="L5" s="3">
        <v>35.49</v>
      </c>
      <c r="M5" s="3">
        <v>36.12</v>
      </c>
      <c r="N5" s="3"/>
      <c r="O5" s="3">
        <f aca="true" t="shared" si="0" ref="O5:O18">AVERAGE(B5:M5)</f>
        <v>35.51583333333334</v>
      </c>
      <c r="P5" s="3">
        <f aca="true" t="shared" si="1" ref="P5:P18">STDEV(B5:M5)</f>
        <v>0.7631329960737916</v>
      </c>
      <c r="Q5" s="3"/>
      <c r="R5" s="3"/>
      <c r="S5" s="3"/>
    </row>
    <row r="6" spans="1:19" ht="12.75">
      <c r="A6" s="1" t="s">
        <v>20</v>
      </c>
      <c r="B6" s="3">
        <v>0.05</v>
      </c>
      <c r="C6" s="3">
        <v>0.04</v>
      </c>
      <c r="D6" s="3">
        <v>0.1</v>
      </c>
      <c r="E6" s="3">
        <v>0.03</v>
      </c>
      <c r="F6" s="3">
        <v>0.11</v>
      </c>
      <c r="G6" s="3">
        <v>0.11</v>
      </c>
      <c r="H6" s="3">
        <v>0.14</v>
      </c>
      <c r="I6" s="3">
        <v>0.07</v>
      </c>
      <c r="J6" s="3">
        <v>0</v>
      </c>
      <c r="K6" s="3">
        <v>0.07</v>
      </c>
      <c r="L6" s="3">
        <v>0.05</v>
      </c>
      <c r="M6" s="3">
        <v>0.05</v>
      </c>
      <c r="N6" s="3"/>
      <c r="O6" s="3">
        <f>AVERAGE(B6:M6)</f>
        <v>0.06833333333333336</v>
      </c>
      <c r="P6" s="3">
        <f>STDEV(B6:M6)</f>
        <v>0.03996210326008498</v>
      </c>
      <c r="Q6" s="3"/>
      <c r="R6" s="3"/>
      <c r="S6" s="3"/>
    </row>
    <row r="7" spans="1:19" s="4" customFormat="1" ht="12.75">
      <c r="A7" s="4" t="s">
        <v>25</v>
      </c>
      <c r="B7" s="5">
        <v>0</v>
      </c>
      <c r="C7" s="5">
        <v>0</v>
      </c>
      <c r="D7" s="5">
        <v>0</v>
      </c>
      <c r="E7" s="5">
        <v>0.74</v>
      </c>
      <c r="F7" s="5">
        <v>0</v>
      </c>
      <c r="G7" s="5">
        <v>1.4</v>
      </c>
      <c r="H7" s="5">
        <v>0.83</v>
      </c>
      <c r="I7" s="5">
        <v>1.57</v>
      </c>
      <c r="J7" s="5">
        <v>0</v>
      </c>
      <c r="K7" s="5">
        <v>2.95</v>
      </c>
      <c r="L7" s="5">
        <v>1.4</v>
      </c>
      <c r="M7" s="5">
        <v>1.16</v>
      </c>
      <c r="N7" s="5"/>
      <c r="O7" s="5">
        <f t="shared" si="0"/>
        <v>0.8375</v>
      </c>
      <c r="P7" s="5">
        <f t="shared" si="1"/>
        <v>0.917141061818043</v>
      </c>
      <c r="Q7" s="5" t="s">
        <v>57</v>
      </c>
      <c r="R7" s="5"/>
      <c r="S7" s="5"/>
    </row>
    <row r="8" spans="1:19" s="4" customFormat="1" ht="12.75">
      <c r="A8" s="4" t="s">
        <v>22</v>
      </c>
      <c r="B8" s="5">
        <v>0.02</v>
      </c>
      <c r="C8" s="5">
        <v>0</v>
      </c>
      <c r="D8" s="5">
        <v>0</v>
      </c>
      <c r="E8" s="5">
        <v>0.04</v>
      </c>
      <c r="F8" s="5">
        <v>0.06</v>
      </c>
      <c r="G8" s="5">
        <v>0.09</v>
      </c>
      <c r="H8" s="5">
        <v>0</v>
      </c>
      <c r="I8" s="5">
        <v>0.06</v>
      </c>
      <c r="J8" s="5">
        <v>0</v>
      </c>
      <c r="K8" s="5">
        <v>0.08</v>
      </c>
      <c r="L8" s="5">
        <v>0</v>
      </c>
      <c r="M8" s="5">
        <v>0</v>
      </c>
      <c r="N8" s="5"/>
      <c r="O8" s="5">
        <f t="shared" si="0"/>
        <v>0.02916666666666667</v>
      </c>
      <c r="P8" s="5">
        <f t="shared" si="1"/>
        <v>0.03502163833282434</v>
      </c>
      <c r="Q8" s="5" t="s">
        <v>57</v>
      </c>
      <c r="R8" s="5"/>
      <c r="S8" s="5"/>
    </row>
    <row r="9" spans="1:19" s="4" customFormat="1" ht="12.75">
      <c r="A9" s="4" t="s">
        <v>24</v>
      </c>
      <c r="B9" s="5">
        <v>0</v>
      </c>
      <c r="C9" s="5">
        <v>0.02</v>
      </c>
      <c r="D9" s="5">
        <v>0</v>
      </c>
      <c r="E9" s="5">
        <v>0.33</v>
      </c>
      <c r="F9" s="5">
        <v>0</v>
      </c>
      <c r="G9" s="5">
        <v>0.02</v>
      </c>
      <c r="H9" s="5">
        <v>0.01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/>
      <c r="O9" s="5">
        <f t="shared" si="0"/>
        <v>0.03166666666666667</v>
      </c>
      <c r="P9" s="5">
        <f t="shared" si="1"/>
        <v>0.09427554713645946</v>
      </c>
      <c r="Q9" s="5" t="s">
        <v>57</v>
      </c>
      <c r="R9" s="5"/>
      <c r="S9" s="5"/>
    </row>
    <row r="10" spans="1:19" s="4" customFormat="1" ht="12.75">
      <c r="A10" s="4" t="s">
        <v>19</v>
      </c>
      <c r="B10" s="5">
        <v>0.02</v>
      </c>
      <c r="C10" s="5">
        <v>0.04</v>
      </c>
      <c r="D10" s="5">
        <v>0.01</v>
      </c>
      <c r="E10" s="5">
        <v>0.13</v>
      </c>
      <c r="F10" s="5">
        <v>0.01</v>
      </c>
      <c r="G10" s="5">
        <v>0</v>
      </c>
      <c r="H10" s="5">
        <v>0.01</v>
      </c>
      <c r="I10" s="5">
        <v>0</v>
      </c>
      <c r="J10" s="5">
        <v>0</v>
      </c>
      <c r="K10" s="5">
        <v>0.01</v>
      </c>
      <c r="L10" s="5">
        <v>0</v>
      </c>
      <c r="M10" s="5">
        <v>0</v>
      </c>
      <c r="N10" s="5"/>
      <c r="O10" s="5">
        <f t="shared" si="0"/>
        <v>0.01916666666666667</v>
      </c>
      <c r="P10" s="5">
        <f t="shared" si="1"/>
        <v>0.0367938565359474</v>
      </c>
      <c r="Q10" s="5" t="s">
        <v>57</v>
      </c>
      <c r="R10" s="5"/>
      <c r="S10" s="5"/>
    </row>
    <row r="11" spans="1:19" ht="12.75">
      <c r="A11" s="1" t="s">
        <v>26</v>
      </c>
      <c r="B11" s="3">
        <f>SUM(B4:B6)</f>
        <v>86.38</v>
      </c>
      <c r="C11" s="3">
        <f aca="true" t="shared" si="2" ref="C11:M11">SUM(C4:C6)</f>
        <v>80.87</v>
      </c>
      <c r="D11" s="3">
        <f t="shared" si="2"/>
        <v>86.25999999999999</v>
      </c>
      <c r="E11" s="3">
        <f t="shared" si="2"/>
        <v>84</v>
      </c>
      <c r="F11" s="3">
        <f t="shared" si="2"/>
        <v>85.10000000000001</v>
      </c>
      <c r="G11" s="3">
        <f t="shared" si="2"/>
        <v>85.99</v>
      </c>
      <c r="H11" s="3">
        <f t="shared" si="2"/>
        <v>85.67999999999999</v>
      </c>
      <c r="I11" s="3">
        <f t="shared" si="2"/>
        <v>86.3</v>
      </c>
      <c r="J11" s="3">
        <f t="shared" si="2"/>
        <v>84.71000000000001</v>
      </c>
      <c r="K11" s="3">
        <f t="shared" si="2"/>
        <v>85.04999999999998</v>
      </c>
      <c r="L11" s="3">
        <f t="shared" si="2"/>
        <v>85.60000000000001</v>
      </c>
      <c r="M11" s="3">
        <f t="shared" si="2"/>
        <v>85.92</v>
      </c>
      <c r="N11" s="3"/>
      <c r="O11" s="3">
        <f t="shared" si="0"/>
        <v>85.15499999999999</v>
      </c>
      <c r="P11" s="3">
        <f t="shared" si="1"/>
        <v>1.5284008279609869</v>
      </c>
      <c r="Q11" s="3"/>
      <c r="R11" s="3"/>
      <c r="S11" s="3"/>
    </row>
    <row r="12" spans="1:19" ht="12.75">
      <c r="A12" s="1" t="s">
        <v>68</v>
      </c>
      <c r="B12" s="3">
        <f>100-B11</f>
        <v>13.620000000000005</v>
      </c>
      <c r="C12" s="3">
        <f aca="true" t="shared" si="3" ref="C12:M12">100-C11</f>
        <v>19.129999999999995</v>
      </c>
      <c r="D12" s="3">
        <f t="shared" si="3"/>
        <v>13.740000000000009</v>
      </c>
      <c r="E12" s="3">
        <f t="shared" si="3"/>
        <v>16</v>
      </c>
      <c r="F12" s="3">
        <f t="shared" si="3"/>
        <v>14.899999999999991</v>
      </c>
      <c r="G12" s="3">
        <f t="shared" si="3"/>
        <v>14.010000000000005</v>
      </c>
      <c r="H12" s="3">
        <f t="shared" si="3"/>
        <v>14.320000000000007</v>
      </c>
      <c r="I12" s="3">
        <f t="shared" si="3"/>
        <v>13.700000000000003</v>
      </c>
      <c r="J12" s="3">
        <f t="shared" si="3"/>
        <v>15.289999999999992</v>
      </c>
      <c r="K12" s="3">
        <f t="shared" si="3"/>
        <v>14.950000000000017</v>
      </c>
      <c r="L12" s="3">
        <f t="shared" si="3"/>
        <v>14.399999999999991</v>
      </c>
      <c r="M12" s="3">
        <f t="shared" si="3"/>
        <v>14.079999999999998</v>
      </c>
      <c r="N12" s="3"/>
      <c r="O12" s="3">
        <f>AVERAGE(B12:M12)</f>
        <v>14.844999999999999</v>
      </c>
      <c r="P12" s="3">
        <f>STDEV(B12:M12)</f>
        <v>1.5284008279601076</v>
      </c>
      <c r="Q12" s="3"/>
      <c r="R12" s="3"/>
      <c r="S12" s="3"/>
    </row>
    <row r="13" spans="1:19" ht="12.75">
      <c r="A13" s="1" t="s">
        <v>69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1" t="s">
        <v>27</v>
      </c>
      <c r="B15" s="3" t="s">
        <v>28</v>
      </c>
      <c r="C15" s="3" t="s">
        <v>29</v>
      </c>
      <c r="D15" s="3" t="s">
        <v>30</v>
      </c>
      <c r="E15" s="3">
        <v>3</v>
      </c>
      <c r="F15" s="3" t="s">
        <v>31</v>
      </c>
      <c r="G15" s="3"/>
      <c r="H15" s="3"/>
      <c r="I15" s="3"/>
      <c r="J15" s="3"/>
      <c r="K15" s="3"/>
      <c r="L15" s="3"/>
      <c r="M15" s="3"/>
      <c r="N15" s="3"/>
      <c r="O15" s="1" t="s">
        <v>61</v>
      </c>
      <c r="P15" s="1" t="s">
        <v>62</v>
      </c>
      <c r="Q15" s="3" t="s">
        <v>63</v>
      </c>
      <c r="R15" s="3"/>
      <c r="S15" s="3"/>
    </row>
    <row r="16" spans="1:19" ht="12.75">
      <c r="A16" s="1" t="s">
        <v>34</v>
      </c>
      <c r="B16" s="2">
        <v>1.0091072856325471</v>
      </c>
      <c r="C16" s="2">
        <v>1.000555280815607</v>
      </c>
      <c r="D16" s="2">
        <v>1.0044997773586333</v>
      </c>
      <c r="E16" s="2">
        <v>0.9813920347763394</v>
      </c>
      <c r="F16" s="2">
        <v>0.996032114824756</v>
      </c>
      <c r="G16" s="2">
        <v>1.006228405904204</v>
      </c>
      <c r="H16" s="2">
        <v>1.0040817005331157</v>
      </c>
      <c r="I16" s="2">
        <v>0.9987905685639046</v>
      </c>
      <c r="J16" s="2">
        <v>0.9970619891388494</v>
      </c>
      <c r="K16" s="2">
        <v>0.9885360792151133</v>
      </c>
      <c r="L16" s="2">
        <v>0.9920749880268965</v>
      </c>
      <c r="M16" s="2">
        <v>1.007943332373949</v>
      </c>
      <c r="N16" s="3"/>
      <c r="O16" s="2">
        <f t="shared" si="0"/>
        <v>0.9988586297636597</v>
      </c>
      <c r="P16" s="3">
        <f t="shared" si="1"/>
        <v>0.008381465104591028</v>
      </c>
      <c r="Q16" s="6">
        <v>1</v>
      </c>
      <c r="R16" s="3"/>
      <c r="S16" s="3"/>
    </row>
    <row r="17" spans="1:19" ht="12.75">
      <c r="A17" s="1" t="s">
        <v>36</v>
      </c>
      <c r="B17" s="2">
        <v>0.9946779649027813</v>
      </c>
      <c r="C17" s="2">
        <v>0.9990664839580878</v>
      </c>
      <c r="D17" s="2">
        <v>0.9962118801567889</v>
      </c>
      <c r="E17" s="2">
        <v>1.0088315664454877</v>
      </c>
      <c r="F17" s="2">
        <v>1.0002706054555923</v>
      </c>
      <c r="G17" s="2">
        <v>0.995188013038103</v>
      </c>
      <c r="H17" s="2">
        <v>0.9957909280066779</v>
      </c>
      <c r="I17" s="2">
        <v>0.9995293140924981</v>
      </c>
      <c r="J17" s="2">
        <v>1.0014690054305753</v>
      </c>
      <c r="K17" s="2">
        <v>1.0046421641708383</v>
      </c>
      <c r="L17" s="2">
        <v>1.0031887775333577</v>
      </c>
      <c r="M17" s="2">
        <v>0.9952559406132885</v>
      </c>
      <c r="N17" s="3"/>
      <c r="O17" s="2">
        <f>AVERAGE(B17:M17)</f>
        <v>0.9995102203170063</v>
      </c>
      <c r="P17" s="3">
        <f>STDEV(B17:M17)</f>
        <v>0.004433464301288774</v>
      </c>
      <c r="Q17" s="6">
        <v>1</v>
      </c>
      <c r="R17" s="3"/>
      <c r="S17" s="3"/>
    </row>
    <row r="18" spans="1:19" ht="12.75">
      <c r="A18" s="1" t="s">
        <v>33</v>
      </c>
      <c r="B18" s="2">
        <v>0.0015367845618902785</v>
      </c>
      <c r="C18" s="2">
        <v>0.0013117512682175</v>
      </c>
      <c r="D18" s="2">
        <v>0.0030764623277893498</v>
      </c>
      <c r="E18" s="2">
        <v>0.0009448323326853062</v>
      </c>
      <c r="F18" s="2">
        <v>0.00342667426405928</v>
      </c>
      <c r="G18" s="2">
        <v>0.003395568019590213</v>
      </c>
      <c r="H18" s="2">
        <v>0.004336443453528609</v>
      </c>
      <c r="I18" s="2">
        <v>0.0021508032510992674</v>
      </c>
      <c r="J18" s="2">
        <v>0</v>
      </c>
      <c r="K18" s="2">
        <v>0.0021795924432102265</v>
      </c>
      <c r="L18" s="2">
        <v>0.0015474569063879805</v>
      </c>
      <c r="M18" s="2">
        <v>0.0015447863994741233</v>
      </c>
      <c r="N18" s="3"/>
      <c r="O18" s="2">
        <f t="shared" si="0"/>
        <v>0.002120929602327678</v>
      </c>
      <c r="P18" s="3">
        <f t="shared" si="1"/>
        <v>0.0012319203223946592</v>
      </c>
      <c r="Q18" s="3"/>
      <c r="R18" s="10" t="s">
        <v>59</v>
      </c>
      <c r="S18" s="3"/>
    </row>
    <row r="19" spans="1:19" ht="12.75">
      <c r="A19" s="1" t="s">
        <v>58</v>
      </c>
      <c r="B19" s="2">
        <f>SUM(B16:B18)</f>
        <v>2.0053220350972185</v>
      </c>
      <c r="C19" s="2">
        <f aca="true" t="shared" si="4" ref="C19:M19">SUM(C16:C18)</f>
        <v>2.0009335160419126</v>
      </c>
      <c r="D19" s="2">
        <f t="shared" si="4"/>
        <v>2.0037881198432115</v>
      </c>
      <c r="E19" s="2">
        <f t="shared" si="4"/>
        <v>1.9911684335545123</v>
      </c>
      <c r="F19" s="2">
        <f t="shared" si="4"/>
        <v>1.9997293945444075</v>
      </c>
      <c r="G19" s="2">
        <f t="shared" si="4"/>
        <v>2.004811986961897</v>
      </c>
      <c r="H19" s="2">
        <f t="shared" si="4"/>
        <v>2.0042090719933223</v>
      </c>
      <c r="I19" s="2">
        <f t="shared" si="4"/>
        <v>2.000470685907502</v>
      </c>
      <c r="J19" s="2">
        <f t="shared" si="4"/>
        <v>1.9985309945694247</v>
      </c>
      <c r="K19" s="2">
        <f t="shared" si="4"/>
        <v>1.995357835829162</v>
      </c>
      <c r="L19" s="2">
        <f t="shared" si="4"/>
        <v>1.9968112224666423</v>
      </c>
      <c r="M19" s="2">
        <f t="shared" si="4"/>
        <v>2.0047440593867116</v>
      </c>
      <c r="N19" s="3"/>
      <c r="O19" s="2">
        <f>AVERAGE(B19:M19)</f>
        <v>2.000489779682994</v>
      </c>
      <c r="P19" s="3">
        <f>STDEV(B19:M19)</f>
        <v>0.004433464301197712</v>
      </c>
      <c r="Q19" s="3"/>
      <c r="R19" s="3"/>
      <c r="S19" s="3"/>
    </row>
    <row r="20" spans="15:16" ht="12.75">
      <c r="O20" s="3"/>
      <c r="P20" s="3"/>
    </row>
    <row r="21" spans="6:16" ht="23.25">
      <c r="F21" s="1" t="s">
        <v>65</v>
      </c>
      <c r="I21" s="7" t="s">
        <v>64</v>
      </c>
      <c r="O21" s="3"/>
      <c r="P21" s="3"/>
    </row>
    <row r="22" spans="6:16" ht="23.25">
      <c r="F22" s="1" t="s">
        <v>66</v>
      </c>
      <c r="I22" s="7" t="s">
        <v>70</v>
      </c>
      <c r="O22" s="3"/>
      <c r="P22" s="3"/>
    </row>
    <row r="23" spans="15:16" ht="12.75">
      <c r="O23" s="3"/>
      <c r="P23" s="3"/>
    </row>
    <row r="24" spans="1:16" ht="13.5" customHeight="1">
      <c r="A24" s="9" t="s">
        <v>67</v>
      </c>
      <c r="B24" s="9"/>
      <c r="C24" s="9"/>
      <c r="D24" s="9"/>
      <c r="E24" s="9"/>
      <c r="F24" s="9"/>
      <c r="G24" s="9"/>
      <c r="H24" s="9"/>
      <c r="O24" s="3"/>
      <c r="P24" s="3"/>
    </row>
    <row r="25" spans="1:16" ht="12.75">
      <c r="A25" s="1" t="s">
        <v>39</v>
      </c>
      <c r="B25" s="1" t="s">
        <v>40</v>
      </c>
      <c r="C25" s="1" t="s">
        <v>41</v>
      </c>
      <c r="D25" s="1" t="s">
        <v>42</v>
      </c>
      <c r="E25" s="1" t="s">
        <v>43</v>
      </c>
      <c r="F25" s="1" t="s">
        <v>44</v>
      </c>
      <c r="G25" s="1" t="s">
        <v>45</v>
      </c>
      <c r="H25" s="1" t="s">
        <v>46</v>
      </c>
      <c r="O25" s="3"/>
      <c r="P25" s="3"/>
    </row>
    <row r="26" spans="1:16" ht="12.75">
      <c r="A26" s="1" t="s">
        <v>47</v>
      </c>
      <c r="B26" s="1" t="s">
        <v>36</v>
      </c>
      <c r="C26" s="1" t="s">
        <v>48</v>
      </c>
      <c r="D26" s="1">
        <v>20</v>
      </c>
      <c r="E26" s="1">
        <v>10</v>
      </c>
      <c r="F26" s="1">
        <v>600</v>
      </c>
      <c r="G26" s="1">
        <v>-600</v>
      </c>
      <c r="H26" s="1" t="s">
        <v>49</v>
      </c>
      <c r="O26" s="3"/>
      <c r="P26" s="3"/>
    </row>
    <row r="27" spans="1:16" ht="12.75">
      <c r="A27" s="1" t="s">
        <v>50</v>
      </c>
      <c r="B27" s="1" t="s">
        <v>32</v>
      </c>
      <c r="C27" s="1" t="s">
        <v>51</v>
      </c>
      <c r="D27" s="1">
        <v>20</v>
      </c>
      <c r="E27" s="1">
        <v>10</v>
      </c>
      <c r="F27" s="1">
        <v>600</v>
      </c>
      <c r="G27" s="1">
        <v>-600</v>
      </c>
      <c r="H27" s="1" t="s">
        <v>52</v>
      </c>
      <c r="O27" s="3"/>
      <c r="P27" s="3"/>
    </row>
    <row r="28" spans="1:16" ht="12.75">
      <c r="A28" s="1" t="s">
        <v>50</v>
      </c>
      <c r="B28" s="1" t="s">
        <v>37</v>
      </c>
      <c r="C28" s="1" t="s">
        <v>48</v>
      </c>
      <c r="D28" s="1">
        <v>20</v>
      </c>
      <c r="E28" s="1">
        <v>10</v>
      </c>
      <c r="F28" s="1">
        <v>500</v>
      </c>
      <c r="G28" s="1">
        <v>-500</v>
      </c>
      <c r="H28" s="1" t="s">
        <v>53</v>
      </c>
      <c r="O28" s="3"/>
      <c r="P28" s="3"/>
    </row>
    <row r="29" spans="1:16" ht="12.75">
      <c r="A29" s="1" t="s">
        <v>54</v>
      </c>
      <c r="B29" s="1" t="s">
        <v>33</v>
      </c>
      <c r="C29" s="1" t="s">
        <v>51</v>
      </c>
      <c r="D29" s="1">
        <v>20</v>
      </c>
      <c r="E29" s="1">
        <v>10</v>
      </c>
      <c r="F29" s="1">
        <v>500</v>
      </c>
      <c r="G29" s="1">
        <v>-500</v>
      </c>
      <c r="H29" s="1" t="s">
        <v>52</v>
      </c>
      <c r="O29" s="3"/>
      <c r="P29" s="3"/>
    </row>
    <row r="30" spans="1:16" ht="12.75">
      <c r="A30" s="1" t="s">
        <v>54</v>
      </c>
      <c r="B30" s="1" t="s">
        <v>34</v>
      </c>
      <c r="C30" s="1" t="s">
        <v>51</v>
      </c>
      <c r="D30" s="1">
        <v>20</v>
      </c>
      <c r="E30" s="1">
        <v>10</v>
      </c>
      <c r="F30" s="1">
        <v>500</v>
      </c>
      <c r="G30" s="1">
        <v>-500</v>
      </c>
      <c r="H30" s="1" t="s">
        <v>52</v>
      </c>
      <c r="O30" s="3"/>
      <c r="P30" s="3"/>
    </row>
    <row r="31" spans="1:16" ht="12.75">
      <c r="A31" s="1" t="s">
        <v>54</v>
      </c>
      <c r="B31" s="1" t="s">
        <v>35</v>
      </c>
      <c r="C31" s="1" t="s">
        <v>51</v>
      </c>
      <c r="D31" s="1">
        <v>20</v>
      </c>
      <c r="E31" s="1">
        <v>10</v>
      </c>
      <c r="F31" s="1">
        <v>500</v>
      </c>
      <c r="G31" s="1">
        <v>-500</v>
      </c>
      <c r="H31" s="1" t="s">
        <v>55</v>
      </c>
      <c r="O31" s="3"/>
      <c r="P31" s="3"/>
    </row>
    <row r="32" spans="1:16" ht="12.75">
      <c r="A32" s="1" t="s">
        <v>54</v>
      </c>
      <c r="B32" s="1" t="s">
        <v>38</v>
      </c>
      <c r="C32" s="1" t="s">
        <v>48</v>
      </c>
      <c r="D32" s="1">
        <v>20</v>
      </c>
      <c r="E32" s="1">
        <v>10</v>
      </c>
      <c r="F32" s="1">
        <v>500</v>
      </c>
      <c r="G32" s="1">
        <v>-500</v>
      </c>
      <c r="H32" s="1" t="s">
        <v>56</v>
      </c>
      <c r="O32" s="3"/>
      <c r="P32" s="3"/>
    </row>
    <row r="33" spans="15:16" ht="12.75">
      <c r="O33" s="3"/>
      <c r="P33" s="3"/>
    </row>
    <row r="34" spans="15:16" ht="12.75">
      <c r="O34" s="3"/>
      <c r="P34" s="3"/>
    </row>
    <row r="35" spans="15:16" ht="12.75">
      <c r="O35" s="3"/>
      <c r="P35" s="3"/>
    </row>
    <row r="36" spans="2:16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</row>
    <row r="37" spans="2:16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</row>
    <row r="38" spans="15:16" ht="12.75">
      <c r="O38" s="3"/>
      <c r="P38" s="3"/>
    </row>
    <row r="39" spans="15:16" ht="12.75">
      <c r="O39" s="3"/>
      <c r="P39" s="3"/>
    </row>
    <row r="40" spans="2:16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</row>
    <row r="41" spans="2:16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</row>
  </sheetData>
  <mergeCells count="1">
    <mergeCell ref="A24:H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2007-12-18T19:17:15Z</dcterms:created>
  <dcterms:modified xsi:type="dcterms:W3CDTF">2007-12-18T19:17:15Z</dcterms:modified>
  <cp:category/>
  <cp:version/>
  <cp:contentType/>
  <cp:contentStatus/>
</cp:coreProperties>
</file>