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540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<sst xmlns="http://schemas.openxmlformats.org/spreadsheetml/2006/main" count="114" uniqueCount="82">
  <si>
    <t>Num</t>
  </si>
  <si>
    <t xml:space="preserve">    Na2O</t>
  </si>
  <si>
    <t xml:space="preserve">     K2O</t>
  </si>
  <si>
    <t xml:space="preserve">     MgO</t>
  </si>
  <si>
    <t xml:space="preserve">   Al2O3</t>
  </si>
  <si>
    <t xml:space="preserve">    SiO2</t>
  </si>
  <si>
    <t xml:space="preserve">     CaO</t>
  </si>
  <si>
    <t xml:space="preserve">    TiO2</t>
  </si>
  <si>
    <t xml:space="preserve">     MnO</t>
  </si>
  <si>
    <t xml:space="preserve">   Cr2O3</t>
  </si>
  <si>
    <t xml:space="preserve">     FeO</t>
  </si>
  <si>
    <t>Total</t>
  </si>
  <si>
    <t xml:space="preserve">#13 </t>
  </si>
  <si>
    <t xml:space="preserve">#14 </t>
  </si>
  <si>
    <t xml:space="preserve">#15 </t>
  </si>
  <si>
    <t xml:space="preserve">#17 </t>
  </si>
  <si>
    <t xml:space="preserve">#18 </t>
  </si>
  <si>
    <t xml:space="preserve">#19 </t>
  </si>
  <si>
    <t xml:space="preserve">#21 </t>
  </si>
  <si>
    <t xml:space="preserve">#22 </t>
  </si>
  <si>
    <t xml:space="preserve">#24 </t>
  </si>
  <si>
    <t xml:space="preserve">#25 </t>
  </si>
  <si>
    <t xml:space="preserve">#26 </t>
  </si>
  <si>
    <t>Fe2O3</t>
  </si>
  <si>
    <t>SiO2</t>
  </si>
  <si>
    <t>MgO</t>
  </si>
  <si>
    <t>K2O</t>
  </si>
  <si>
    <t>Al2O3</t>
  </si>
  <si>
    <t>Na2O</t>
  </si>
  <si>
    <t>MnO</t>
  </si>
  <si>
    <t>TiO2</t>
  </si>
  <si>
    <t>CaO</t>
  </si>
  <si>
    <t>Cr2O3</t>
  </si>
  <si>
    <r>
      <t>KMg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30</t>
    </r>
  </si>
  <si>
    <t>ideal</t>
  </si>
  <si>
    <t>measured</t>
  </si>
  <si>
    <t>Fe</t>
  </si>
  <si>
    <t>Mg</t>
  </si>
  <si>
    <t>K</t>
  </si>
  <si>
    <t>Al</t>
  </si>
  <si>
    <t>Na</t>
  </si>
  <si>
    <t>Mn</t>
  </si>
  <si>
    <t>Ti</t>
  </si>
  <si>
    <t>Si</t>
  </si>
  <si>
    <t>cation numbers normalized to 30 O</t>
  </si>
  <si>
    <t>Fe3</t>
  </si>
  <si>
    <t>Fe2</t>
  </si>
  <si>
    <t>Fe tot</t>
  </si>
  <si>
    <t xml:space="preserve">chayesite R080059                              </t>
  </si>
  <si>
    <t>ligher core</t>
  </si>
  <si>
    <t>trace</t>
  </si>
  <si>
    <t>average</t>
  </si>
  <si>
    <t>stdev</t>
  </si>
  <si>
    <t>in formula</t>
  </si>
  <si>
    <t>(+) charges</t>
  </si>
  <si>
    <t>not present in the wds scan; not in totals</t>
  </si>
  <si>
    <t>dark rim</t>
  </si>
  <si>
    <t>Fe2+ and Fe3+ splitted by charge balance</t>
  </si>
  <si>
    <r>
      <t>(K</t>
    </r>
    <r>
      <rPr>
        <vertAlign val="subscript"/>
        <sz val="14"/>
        <rFont val="Times New Roman"/>
        <family val="1"/>
      </rPr>
      <t>0.70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0.30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2.10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1.86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0.89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30</t>
    </r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</si>
  <si>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</si>
  <si>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</si>
  <si>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</si>
  <si>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</si>
  <si>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</si>
  <si>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</si>
  <si>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</si>
  <si>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</si>
  <si>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</si>
  <si>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</si>
  <si>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</si>
  <si>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</si>
  <si>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</si>
  <si>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</si>
  <si>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</si>
  <si>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Ca</t>
  </si>
  <si>
    <t>rhod-791</t>
  </si>
  <si>
    <t>Cr</t>
  </si>
  <si>
    <t>chrom-s</t>
  </si>
  <si>
    <t>rutile1</t>
  </si>
  <si>
    <t>LIF</t>
  </si>
  <si>
    <t>fayalite</t>
  </si>
  <si>
    <t>??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</si>
</sst>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workbookViewId="0" topLeftCell="A1">
      <selection activeCell="E6" sqref="E6"/>
    </sheetView>
  </sheetViews>
  <sheetFormatPr defaultColWidth="9.00390625" defaultRowHeight="13.5"/>
  <cols>
    <col min="1" max="1" width="6.75390625" style="1" customWidth="1"/>
    <col min="2" max="16384" width="5.25390625" style="1" customWidth="1"/>
  </cols>
  <sheetData>
    <row r="1" spans="1:3" ht="12.75">
      <c r="A1" s="8" t="s">
        <v>48</v>
      </c>
      <c r="B1" s="8"/>
      <c r="C1" s="8"/>
    </row>
    <row r="2" ht="12.75">
      <c r="A2" s="1" t="s">
        <v>49</v>
      </c>
    </row>
    <row r="3" spans="1:12" ht="12.75">
      <c r="A3" s="1" t="s">
        <v>0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K3" s="1" t="s">
        <v>51</v>
      </c>
      <c r="L3" s="1" t="s">
        <v>52</v>
      </c>
    </row>
    <row r="4" spans="1:26" ht="12.75">
      <c r="A4" s="1" t="s">
        <v>24</v>
      </c>
      <c r="B4" s="2">
        <v>68.39</v>
      </c>
      <c r="C4" s="2">
        <v>69.08</v>
      </c>
      <c r="D4" s="2">
        <v>69.3</v>
      </c>
      <c r="E4" s="2">
        <v>69.62</v>
      </c>
      <c r="F4" s="2">
        <v>69.45</v>
      </c>
      <c r="G4" s="2">
        <v>69.51</v>
      </c>
      <c r="H4" s="2">
        <v>69.58</v>
      </c>
      <c r="I4" s="2">
        <v>68.93</v>
      </c>
      <c r="J4" s="2"/>
      <c r="K4" s="2">
        <f>AVERAGE(B4:I4)</f>
        <v>69.23249999999999</v>
      </c>
      <c r="L4" s="2">
        <f>STDEV(B4:I4)</f>
        <v>0.4182190130300157</v>
      </c>
      <c r="M4" s="2"/>
      <c r="N4" s="2"/>
      <c r="O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 t="s">
        <v>23</v>
      </c>
      <c r="B5" s="2">
        <v>18.333525</v>
      </c>
      <c r="C5" s="2">
        <v>18.01032</v>
      </c>
      <c r="D5" s="2">
        <v>18.144060000000003</v>
      </c>
      <c r="E5" s="2">
        <v>18.54528</v>
      </c>
      <c r="F5" s="2">
        <v>18.712455</v>
      </c>
      <c r="G5" s="2">
        <v>18.144060000000003</v>
      </c>
      <c r="H5" s="2">
        <v>18.077189999999998</v>
      </c>
      <c r="I5" s="2">
        <v>19.314284999999998</v>
      </c>
      <c r="J5" s="2"/>
      <c r="K5" s="2">
        <f>AVERAGE(B5:I5)</f>
        <v>18.410146875000002</v>
      </c>
      <c r="L5" s="2">
        <f>STDEV(B5:I5)</f>
        <v>0.438392206232173</v>
      </c>
      <c r="M5" s="2"/>
      <c r="N5" s="2"/>
      <c r="O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 t="s">
        <v>25</v>
      </c>
      <c r="B6" s="2">
        <v>5.79</v>
      </c>
      <c r="C6" s="2">
        <v>7.55</v>
      </c>
      <c r="D6" s="2">
        <v>7.31</v>
      </c>
      <c r="E6" s="2">
        <v>7.26</v>
      </c>
      <c r="F6" s="2">
        <v>7.33</v>
      </c>
      <c r="G6" s="2">
        <v>7.38</v>
      </c>
      <c r="H6" s="2">
        <v>6.01</v>
      </c>
      <c r="I6" s="2">
        <v>4.38</v>
      </c>
      <c r="J6" s="2"/>
      <c r="K6" s="2">
        <f>AVERAGE(B6:I6)</f>
        <v>6.62625</v>
      </c>
      <c r="L6" s="2">
        <f>STDEV(B6:I6)</f>
        <v>1.1282469018032242</v>
      </c>
      <c r="M6" s="2"/>
      <c r="N6" s="2"/>
      <c r="O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 t="s">
        <v>26</v>
      </c>
      <c r="B7" s="2">
        <v>3.18</v>
      </c>
      <c r="C7" s="2">
        <v>3.23</v>
      </c>
      <c r="D7" s="2">
        <v>3.18</v>
      </c>
      <c r="E7" s="2">
        <v>3.16</v>
      </c>
      <c r="F7" s="2">
        <v>3.11</v>
      </c>
      <c r="G7" s="2">
        <v>3.05</v>
      </c>
      <c r="H7" s="2">
        <v>3.29</v>
      </c>
      <c r="I7" s="2">
        <v>3.13</v>
      </c>
      <c r="J7" s="2"/>
      <c r="K7" s="2">
        <f>AVERAGE(B7:I7)</f>
        <v>3.16625</v>
      </c>
      <c r="L7" s="2">
        <f>STDEV(B7:I7)</f>
        <v>0.07347254103211175</v>
      </c>
      <c r="M7" s="2"/>
      <c r="N7" s="2"/>
      <c r="O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 t="s">
        <v>27</v>
      </c>
      <c r="B8" s="2">
        <v>0.51</v>
      </c>
      <c r="C8" s="2">
        <v>0.3</v>
      </c>
      <c r="D8" s="2">
        <v>0.51</v>
      </c>
      <c r="E8" s="2">
        <v>0.32</v>
      </c>
      <c r="F8" s="2">
        <v>0.43</v>
      </c>
      <c r="G8" s="2">
        <v>0.36</v>
      </c>
      <c r="H8" s="2">
        <v>0.83</v>
      </c>
      <c r="I8" s="2">
        <v>0.91</v>
      </c>
      <c r="J8" s="2"/>
      <c r="K8" s="2">
        <f>AVERAGE(B8:I8)</f>
        <v>0.52125</v>
      </c>
      <c r="L8" s="2">
        <f>STDEV(B8:I8)</f>
        <v>0.23005822244441884</v>
      </c>
      <c r="M8" s="2"/>
      <c r="N8" s="2"/>
      <c r="O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 t="s">
        <v>28</v>
      </c>
      <c r="B9" s="2">
        <v>0.92</v>
      </c>
      <c r="C9" s="2">
        <v>0.89</v>
      </c>
      <c r="D9" s="2">
        <v>0.93</v>
      </c>
      <c r="E9" s="2">
        <v>0.86</v>
      </c>
      <c r="F9" s="2">
        <v>0.92</v>
      </c>
      <c r="G9" s="2">
        <v>0.86</v>
      </c>
      <c r="H9" s="2">
        <v>0.51</v>
      </c>
      <c r="I9" s="2">
        <v>0.95</v>
      </c>
      <c r="J9" s="2"/>
      <c r="K9" s="2">
        <f>AVERAGE(B9:I9)</f>
        <v>0.8550000000000001</v>
      </c>
      <c r="L9" s="2">
        <f>STDEV(B9:I9)</f>
        <v>0.14312831406019608</v>
      </c>
      <c r="M9" s="2"/>
      <c r="N9" s="2"/>
      <c r="O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" t="s">
        <v>29</v>
      </c>
      <c r="B10" s="2">
        <v>0.21</v>
      </c>
      <c r="C10" s="2">
        <v>0.26</v>
      </c>
      <c r="D10" s="2">
        <v>0.25</v>
      </c>
      <c r="E10" s="2">
        <v>0.27</v>
      </c>
      <c r="F10" s="2">
        <v>0.25</v>
      </c>
      <c r="G10" s="2">
        <v>0.25</v>
      </c>
      <c r="H10" s="2">
        <v>0.18</v>
      </c>
      <c r="I10" s="2">
        <v>0.11</v>
      </c>
      <c r="J10" s="2"/>
      <c r="K10" s="2">
        <f>AVERAGE(B10:I10)</f>
        <v>0.2225</v>
      </c>
      <c r="L10" s="2">
        <f>STDEV(B10:I10)</f>
        <v>0.05418223219575103</v>
      </c>
      <c r="M10" s="2"/>
      <c r="N10" s="2"/>
      <c r="O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1" t="s">
        <v>30</v>
      </c>
      <c r="B11" s="2">
        <v>0.08</v>
      </c>
      <c r="C11" s="2">
        <v>0.11</v>
      </c>
      <c r="D11" s="2">
        <v>0.1</v>
      </c>
      <c r="E11" s="2">
        <v>0.1</v>
      </c>
      <c r="F11" s="2">
        <v>0.09</v>
      </c>
      <c r="G11" s="2">
        <v>0.1</v>
      </c>
      <c r="H11" s="2">
        <v>0.11</v>
      </c>
      <c r="I11" s="2">
        <v>0.08</v>
      </c>
      <c r="J11" s="2"/>
      <c r="K11" s="2">
        <f>AVERAGE(B11:I11)</f>
        <v>0.09624999999999999</v>
      </c>
      <c r="L11" s="2">
        <f>STDEV(B11:I11)</f>
        <v>0.011877349391654388</v>
      </c>
      <c r="M11" s="2"/>
      <c r="N11" s="2"/>
      <c r="O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3" customFormat="1" ht="12.75">
      <c r="A12" s="3" t="s">
        <v>31</v>
      </c>
      <c r="B12" s="4">
        <v>0.1</v>
      </c>
      <c r="C12" s="4">
        <v>0.01</v>
      </c>
      <c r="D12" s="4">
        <v>0</v>
      </c>
      <c r="E12" s="4">
        <v>0</v>
      </c>
      <c r="F12" s="4">
        <v>0</v>
      </c>
      <c r="G12" s="4">
        <v>0.02</v>
      </c>
      <c r="H12" s="4">
        <v>0.14</v>
      </c>
      <c r="I12" s="4">
        <v>0.2</v>
      </c>
      <c r="J12" s="4"/>
      <c r="K12" s="4">
        <f>AVERAGE(B12:I12)</f>
        <v>0.058750000000000004</v>
      </c>
      <c r="L12" s="4">
        <f>STDEV(B12:I12)</f>
        <v>0.07790791267350741</v>
      </c>
      <c r="M12" s="4" t="s">
        <v>55</v>
      </c>
      <c r="N12" s="4"/>
      <c r="O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3" customFormat="1" ht="12.75">
      <c r="A13" s="3" t="s">
        <v>32</v>
      </c>
      <c r="B13" s="4">
        <v>0.02</v>
      </c>
      <c r="C13" s="4">
        <v>0</v>
      </c>
      <c r="D13" s="4">
        <v>0</v>
      </c>
      <c r="E13" s="4">
        <v>0</v>
      </c>
      <c r="F13" s="4">
        <v>0.02</v>
      </c>
      <c r="G13" s="4">
        <v>0.01</v>
      </c>
      <c r="H13" s="4">
        <v>0.03</v>
      </c>
      <c r="I13" s="4">
        <v>0.03</v>
      </c>
      <c r="J13" s="4"/>
      <c r="K13" s="4">
        <f>AVERAGE(B13:I13)</f>
        <v>0.01375</v>
      </c>
      <c r="L13" s="4">
        <f>STDEV(B13:I13)</f>
        <v>0.013024701806293193</v>
      </c>
      <c r="M13" s="4" t="s">
        <v>55</v>
      </c>
      <c r="N13" s="4"/>
      <c r="O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1" t="s">
        <v>11</v>
      </c>
      <c r="B14" s="2">
        <f>SUM(B4:B11)</f>
        <v>97.413525</v>
      </c>
      <c r="C14" s="2">
        <f aca="true" t="shared" si="0" ref="C14:I14">SUM(C4:C11)</f>
        <v>99.43032</v>
      </c>
      <c r="D14" s="2">
        <f t="shared" si="0"/>
        <v>99.72406000000002</v>
      </c>
      <c r="E14" s="2">
        <f t="shared" si="0"/>
        <v>100.13528</v>
      </c>
      <c r="F14" s="2">
        <f t="shared" si="0"/>
        <v>100.292455</v>
      </c>
      <c r="G14" s="2">
        <f t="shared" si="0"/>
        <v>99.65406</v>
      </c>
      <c r="H14" s="2">
        <f t="shared" si="0"/>
        <v>98.58719000000002</v>
      </c>
      <c r="I14" s="2">
        <f t="shared" si="0"/>
        <v>97.804285</v>
      </c>
      <c r="J14" s="2"/>
      <c r="K14" s="2">
        <f>AVERAGE(B14:I14)</f>
        <v>99.13014687499998</v>
      </c>
      <c r="L14" s="2">
        <f>STDEV(B14:I14)</f>
        <v>1.0742490390588364</v>
      </c>
      <c r="M14" s="4"/>
      <c r="N14" s="2"/>
      <c r="O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17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1" t="s">
        <v>44</v>
      </c>
      <c r="B16" s="2"/>
      <c r="C16" s="2"/>
      <c r="D16" s="2"/>
      <c r="E16" s="2"/>
      <c r="F16" s="2"/>
      <c r="G16" s="2"/>
      <c r="H16" s="2"/>
      <c r="I16" s="2"/>
      <c r="J16" s="2"/>
      <c r="K16" s="1" t="s">
        <v>51</v>
      </c>
      <c r="L16" s="1" t="s">
        <v>52</v>
      </c>
      <c r="M16" s="2" t="s">
        <v>53</v>
      </c>
      <c r="N16" s="2"/>
      <c r="O16" s="2" t="s">
        <v>54</v>
      </c>
      <c r="P16" s="2"/>
      <c r="Q16" s="2"/>
    </row>
    <row r="17" spans="1:15" ht="12.75">
      <c r="A17" s="1" t="s">
        <v>43</v>
      </c>
      <c r="B17" s="2">
        <v>12.052826210998564</v>
      </c>
      <c r="C17" s="2">
        <v>11.938915761079912</v>
      </c>
      <c r="D17" s="2">
        <v>11.936517841228985</v>
      </c>
      <c r="E17" s="2">
        <v>11.949184714544614</v>
      </c>
      <c r="F17" s="2">
        <v>11.910344136194993</v>
      </c>
      <c r="G17" s="2">
        <v>11.965242759198013</v>
      </c>
      <c r="H17" s="2">
        <v>12.072707019461633</v>
      </c>
      <c r="I17" s="2">
        <v>12.09791171208914</v>
      </c>
      <c r="J17" s="2"/>
      <c r="K17" s="2">
        <f>AVERAGE(B17:I17)</f>
        <v>11.990456269349483</v>
      </c>
      <c r="L17" s="2">
        <f>STDEV(B17:I17)</f>
        <v>0.07223440209185523</v>
      </c>
      <c r="M17" s="6">
        <v>12</v>
      </c>
      <c r="N17" s="2">
        <v>4</v>
      </c>
      <c r="O17" s="2">
        <f>M17*N17</f>
        <v>48</v>
      </c>
    </row>
    <row r="18" spans="2:15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6"/>
      <c r="N18" s="2"/>
      <c r="O18" s="2">
        <f aca="true" t="shared" si="1" ref="O18:O28">M18*N18</f>
        <v>0</v>
      </c>
    </row>
    <row r="19" spans="1:15" ht="12.75">
      <c r="A19" s="1" t="s">
        <v>45</v>
      </c>
      <c r="B19" s="2">
        <f>1-B20-B21</f>
        <v>0.8834640891589165</v>
      </c>
      <c r="C19" s="2">
        <f aca="true" t="shared" si="2" ref="C19:I19">1-C20-C21</f>
        <v>0.9245932429582563</v>
      </c>
      <c r="D19" s="2">
        <f t="shared" si="2"/>
        <v>0.8835129321350691</v>
      </c>
      <c r="E19" s="2">
        <f t="shared" si="2"/>
        <v>0.9223591278494753</v>
      </c>
      <c r="F19" s="2">
        <f t="shared" si="2"/>
        <v>0.9014789184226133</v>
      </c>
      <c r="G19" s="2">
        <f t="shared" si="2"/>
        <v>0.9140167304183947</v>
      </c>
      <c r="H19" s="2">
        <f t="shared" si="2"/>
        <v>0.8159154827803102</v>
      </c>
      <c r="I19" s="2">
        <f t="shared" si="2"/>
        <v>0.8012040840611686</v>
      </c>
      <c r="J19" s="2"/>
      <c r="K19" s="2">
        <f>AVERAGE(B19:I19)</f>
        <v>0.8808180759730255</v>
      </c>
      <c r="L19" s="2">
        <f>STDEV(B19:I19)</f>
        <v>0.047412992869783156</v>
      </c>
      <c r="M19" s="6">
        <v>0.89</v>
      </c>
      <c r="N19" s="2">
        <v>3</v>
      </c>
      <c r="O19" s="2">
        <f t="shared" si="1"/>
        <v>2.67</v>
      </c>
    </row>
    <row r="20" spans="1:15" ht="12.75">
      <c r="A20" s="1" t="s">
        <v>39</v>
      </c>
      <c r="B20" s="2">
        <v>0.105930786819681</v>
      </c>
      <c r="C20" s="2">
        <v>0.0611068004844811</v>
      </c>
      <c r="D20" s="2">
        <v>0.10353097981491627</v>
      </c>
      <c r="E20" s="2">
        <v>0.06473064957627876</v>
      </c>
      <c r="F20" s="2">
        <v>0.08691130015298264</v>
      </c>
      <c r="G20" s="2">
        <v>0.07303523949937694</v>
      </c>
      <c r="H20" s="2">
        <v>0.1697282214880233</v>
      </c>
      <c r="I20" s="2">
        <v>0.18823451346017117</v>
      </c>
      <c r="J20" s="2"/>
      <c r="K20" s="2">
        <f>AVERAGE(B20:I20)</f>
        <v>0.1066510614119889</v>
      </c>
      <c r="L20" s="2">
        <f>STDEV(B20:I20)</f>
        <v>0.04780335278938958</v>
      </c>
      <c r="M20" s="6">
        <v>0.11</v>
      </c>
      <c r="N20" s="2">
        <v>3</v>
      </c>
      <c r="O20" s="2">
        <f t="shared" si="1"/>
        <v>0.33</v>
      </c>
    </row>
    <row r="21" spans="1:15" ht="12.75">
      <c r="A21" s="1" t="s">
        <v>42</v>
      </c>
      <c r="B21" s="2">
        <v>0.010605124021402455</v>
      </c>
      <c r="C21" s="2">
        <v>0.01429995655726255</v>
      </c>
      <c r="D21" s="2">
        <v>0.012956088050014726</v>
      </c>
      <c r="E21" s="2">
        <v>0.012910222574245962</v>
      </c>
      <c r="F21" s="2">
        <v>0.011609781424404097</v>
      </c>
      <c r="G21" s="2">
        <v>0.012948030082228317</v>
      </c>
      <c r="H21" s="2">
        <v>0.014356295731666389</v>
      </c>
      <c r="I21" s="2">
        <v>0.010561402478660253</v>
      </c>
      <c r="J21" s="2"/>
      <c r="K21" s="2">
        <f>AVERAGE(B21:I21)</f>
        <v>0.012530862614985592</v>
      </c>
      <c r="L21" s="2">
        <f>STDEV(B21:I21)</f>
        <v>0.0014830611057693626</v>
      </c>
      <c r="M21" s="6" t="s">
        <v>50</v>
      </c>
      <c r="N21" s="2">
        <v>4</v>
      </c>
      <c r="O21" s="2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6"/>
      <c r="N22" s="2"/>
      <c r="O22" s="2">
        <f t="shared" si="1"/>
        <v>0</v>
      </c>
    </row>
    <row r="23" spans="1:15" ht="12.75">
      <c r="A23" s="1" t="s">
        <v>37</v>
      </c>
      <c r="B23" s="2">
        <v>1.5211897839137432</v>
      </c>
      <c r="C23" s="2">
        <v>1.9452169991679888</v>
      </c>
      <c r="D23" s="2">
        <v>1.8770262205632047</v>
      </c>
      <c r="E23" s="2">
        <v>1.857588107342202</v>
      </c>
      <c r="F23" s="2">
        <v>1.8739783976969284</v>
      </c>
      <c r="G23" s="2">
        <v>1.893821894719278</v>
      </c>
      <c r="H23" s="2">
        <v>1.5545448432200737</v>
      </c>
      <c r="I23" s="2">
        <v>1.146000450524118</v>
      </c>
      <c r="J23" s="2"/>
      <c r="K23" s="2">
        <f>AVERAGE(B23:I23)</f>
        <v>1.708670837143442</v>
      </c>
      <c r="L23" s="2">
        <f>STDEV(B23:I23)</f>
        <v>0.27866605981694975</v>
      </c>
      <c r="M23" s="6">
        <f>K23*4/3.26</f>
        <v>2.096528634531831</v>
      </c>
      <c r="N23" s="2">
        <v>2</v>
      </c>
      <c r="O23" s="2">
        <f t="shared" si="1"/>
        <v>4.193057269063662</v>
      </c>
    </row>
    <row r="24" spans="1:15" ht="12.75">
      <c r="A24" s="1" t="s">
        <v>46</v>
      </c>
      <c r="B24" s="2">
        <f>B30-B19</f>
        <v>1.5478975675196824</v>
      </c>
      <c r="C24" s="2">
        <f>C30-C19</f>
        <v>1.4177001092427632</v>
      </c>
      <c r="D24" s="2">
        <f>D30-D19</f>
        <v>1.4682101826645155</v>
      </c>
      <c r="E24" s="2">
        <f>E30-E19</f>
        <v>1.4728583278065637</v>
      </c>
      <c r="F24" s="2">
        <f>F30-F19</f>
        <v>1.5133708987199432</v>
      </c>
      <c r="G24" s="2">
        <f>G30-G19</f>
        <v>1.436243743109499</v>
      </c>
      <c r="H24" s="2">
        <f>H30-H19</f>
        <v>1.5443369672958092</v>
      </c>
      <c r="I24" s="2">
        <f>I30-I19</f>
        <v>1.7496643838700088</v>
      </c>
      <c r="J24" s="2"/>
      <c r="K24" s="2">
        <f>AVERAGE(B24:I24)</f>
        <v>1.5187852725285982</v>
      </c>
      <c r="L24" s="2">
        <f>STDEV(B24:I24)</f>
        <v>0.10456258044436634</v>
      </c>
      <c r="M24" s="6">
        <f>K24*4/3.26</f>
        <v>1.8635402116915316</v>
      </c>
      <c r="N24" s="2">
        <v>2</v>
      </c>
      <c r="O24" s="2">
        <f t="shared" si="1"/>
        <v>3.7270804233830632</v>
      </c>
    </row>
    <row r="25" spans="1:15" ht="12.75">
      <c r="A25" s="1" t="s">
        <v>41</v>
      </c>
      <c r="B25" s="2">
        <v>0.031347363406594206</v>
      </c>
      <c r="C25" s="2">
        <v>0.0380602240116954</v>
      </c>
      <c r="D25" s="2">
        <v>0.03647286328059143</v>
      </c>
      <c r="E25" s="2">
        <v>0.03925124648266792</v>
      </c>
      <c r="F25" s="2">
        <v>0.036314285349028926</v>
      </c>
      <c r="G25" s="2">
        <v>0.03645017918364345</v>
      </c>
      <c r="H25" s="2">
        <v>0.026453197543407348</v>
      </c>
      <c r="I25" s="2">
        <v>0.01635235288172269</v>
      </c>
      <c r="J25" s="2"/>
      <c r="K25" s="2">
        <f>AVERAGE(B25:I25)</f>
        <v>0.032587714017418924</v>
      </c>
      <c r="L25" s="2">
        <f>STDEV(B25:I25)</f>
        <v>0.007755266409848366</v>
      </c>
      <c r="M25" s="6">
        <f>K25*4/3.26</f>
        <v>0.03998492517474715</v>
      </c>
      <c r="N25" s="2">
        <v>2</v>
      </c>
      <c r="O25" s="2">
        <f t="shared" si="1"/>
        <v>0.0799698503494943</v>
      </c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6"/>
      <c r="N26" s="2"/>
      <c r="O26" s="2">
        <f t="shared" si="1"/>
        <v>0</v>
      </c>
    </row>
    <row r="27" spans="1:15" ht="12.75">
      <c r="A27" s="1" t="s">
        <v>38</v>
      </c>
      <c r="B27" s="2">
        <v>0.7149603397609643</v>
      </c>
      <c r="C27" s="2">
        <v>0.7121535144521544</v>
      </c>
      <c r="D27" s="2">
        <v>0.6987632842778593</v>
      </c>
      <c r="E27" s="2">
        <v>0.6919104324610861</v>
      </c>
      <c r="F27" s="2">
        <v>0.6804104727872087</v>
      </c>
      <c r="G27" s="2">
        <v>0.6697806639907241</v>
      </c>
      <c r="H27" s="2">
        <v>0.7282402442034178</v>
      </c>
      <c r="I27" s="2">
        <v>0.7008176167931316</v>
      </c>
      <c r="J27" s="2"/>
      <c r="K27" s="2">
        <f>AVERAGE(B27:I27)</f>
        <v>0.6996295710908184</v>
      </c>
      <c r="L27" s="2">
        <f>STDEV(B27:I27)</f>
        <v>0.019020779023338468</v>
      </c>
      <c r="M27" s="6">
        <v>0.7</v>
      </c>
      <c r="N27" s="2">
        <v>1</v>
      </c>
      <c r="O27" s="2">
        <f t="shared" si="1"/>
        <v>0.7</v>
      </c>
    </row>
    <row r="28" spans="1:15" ht="12.75">
      <c r="A28" s="1" t="s">
        <v>40</v>
      </c>
      <c r="B28" s="2">
        <v>0.3143626950236521</v>
      </c>
      <c r="C28" s="2">
        <v>0.29822871058327266</v>
      </c>
      <c r="D28" s="2">
        <v>0.3105805470750418</v>
      </c>
      <c r="E28" s="2">
        <v>0.28618679571677813</v>
      </c>
      <c r="F28" s="2">
        <v>0.30590513875667363</v>
      </c>
      <c r="G28" s="2">
        <v>0.28702489200065556</v>
      </c>
      <c r="H28" s="2">
        <v>0.1715683988039898</v>
      </c>
      <c r="I28" s="2">
        <v>0.3232753739499441</v>
      </c>
      <c r="J28" s="2"/>
      <c r="K28" s="2">
        <f>AVERAGE(B28:I28)</f>
        <v>0.287141568988751</v>
      </c>
      <c r="L28" s="2">
        <f>STDEV(B28:I28)</f>
        <v>0.04844600291423151</v>
      </c>
      <c r="M28" s="6">
        <v>0.3</v>
      </c>
      <c r="N28" s="2">
        <v>1</v>
      </c>
      <c r="O28" s="2">
        <f t="shared" si="1"/>
        <v>0.3</v>
      </c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6"/>
      <c r="N29" s="2"/>
      <c r="O29" s="7">
        <f>SUM(O17:O28)</f>
        <v>60.000107542796215</v>
      </c>
      <c r="P29" s="2"/>
    </row>
    <row r="30" spans="1:15" ht="12.75">
      <c r="A30" s="1" t="s">
        <v>47</v>
      </c>
      <c r="B30" s="2">
        <v>2.431361656678599</v>
      </c>
      <c r="C30" s="2">
        <v>2.3422933522010196</v>
      </c>
      <c r="D30" s="2">
        <v>2.3517231147995847</v>
      </c>
      <c r="E30" s="2">
        <v>2.395217455656039</v>
      </c>
      <c r="F30" s="2">
        <v>2.4148498171425565</v>
      </c>
      <c r="G30" s="2">
        <v>2.350260473527894</v>
      </c>
      <c r="H30" s="2">
        <v>2.3602524500761195</v>
      </c>
      <c r="I30" s="2">
        <v>2.5508684679311773</v>
      </c>
      <c r="J30" s="2"/>
      <c r="K30" s="2">
        <f>AVERAGE(B30:I30)</f>
        <v>2.3996033485016235</v>
      </c>
      <c r="L30" s="2">
        <f>STDEV(B30:I30)</f>
        <v>0.06938668288170688</v>
      </c>
      <c r="M30" s="6">
        <v>2.41</v>
      </c>
      <c r="N30" s="2"/>
      <c r="O30" s="2"/>
    </row>
    <row r="31" spans="2:1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3" ht="23.25">
      <c r="C32" s="1" t="s">
        <v>34</v>
      </c>
      <c r="E32" s="5" t="s">
        <v>33</v>
      </c>
      <c r="L32" s="2"/>
      <c r="M32" s="2"/>
    </row>
    <row r="33" spans="3:20" ht="23.25">
      <c r="C33" s="1" t="s">
        <v>35</v>
      </c>
      <c r="E33" s="5" t="s">
        <v>58</v>
      </c>
      <c r="L33" s="2"/>
      <c r="M33" s="2"/>
      <c r="T33" s="1" t="s">
        <v>57</v>
      </c>
    </row>
    <row r="34" spans="12:13" ht="12.75">
      <c r="L34" s="2"/>
      <c r="M34" s="2"/>
    </row>
    <row r="35" spans="12:13" ht="12.75">
      <c r="L35" s="2"/>
      <c r="M35" s="2"/>
    </row>
    <row r="36" spans="1:13" ht="12.75">
      <c r="A36" s="8" t="s">
        <v>56</v>
      </c>
      <c r="L36" s="2"/>
      <c r="M36" s="2"/>
    </row>
    <row r="37" spans="1:13" ht="12.75">
      <c r="A37" s="1" t="s">
        <v>0</v>
      </c>
      <c r="B37" s="1" t="s">
        <v>20</v>
      </c>
      <c r="C37" s="1" t="s">
        <v>21</v>
      </c>
      <c r="D37" s="1" t="s">
        <v>22</v>
      </c>
      <c r="K37" s="1" t="s">
        <v>51</v>
      </c>
      <c r="L37" s="2" t="s">
        <v>52</v>
      </c>
      <c r="M37" s="2"/>
    </row>
    <row r="38" spans="1:19" ht="12.75">
      <c r="A38" s="1" t="s">
        <v>5</v>
      </c>
      <c r="B38" s="2">
        <v>63.93</v>
      </c>
      <c r="C38" s="2">
        <v>64.07</v>
      </c>
      <c r="D38" s="2">
        <v>63.18</v>
      </c>
      <c r="E38" s="2"/>
      <c r="F38" s="2"/>
      <c r="G38" s="2"/>
      <c r="H38" s="2"/>
      <c r="K38" s="2">
        <f>AVERAGE(B38:I38)</f>
        <v>63.72666666666667</v>
      </c>
      <c r="L38" s="2">
        <f>STDEV(B38:I38)</f>
        <v>0.47857427148996856</v>
      </c>
      <c r="Q38" s="2"/>
      <c r="R38" s="2"/>
      <c r="S38" s="2"/>
    </row>
    <row r="39" spans="1:19" ht="12.75">
      <c r="A39" s="1" t="s">
        <v>4</v>
      </c>
      <c r="B39" s="2">
        <v>15.94</v>
      </c>
      <c r="C39" s="2">
        <v>16.13</v>
      </c>
      <c r="D39" s="2">
        <v>15.86</v>
      </c>
      <c r="E39" s="2"/>
      <c r="F39" s="2"/>
      <c r="G39" s="2"/>
      <c r="H39" s="2"/>
      <c r="K39" s="2">
        <f>AVERAGE(B39:I39)</f>
        <v>15.976666666666667</v>
      </c>
      <c r="L39" s="2">
        <f>STDEV(B39:I39)</f>
        <v>0.13868429375117167</v>
      </c>
      <c r="Q39" s="2"/>
      <c r="R39" s="2"/>
      <c r="S39" s="2"/>
    </row>
    <row r="40" spans="1:19" ht="12.75">
      <c r="A40" s="1" t="s">
        <v>2</v>
      </c>
      <c r="B40" s="2">
        <v>8.87</v>
      </c>
      <c r="C40" s="2">
        <v>8.42</v>
      </c>
      <c r="D40" s="2">
        <v>9.7</v>
      </c>
      <c r="E40" s="2"/>
      <c r="F40" s="2"/>
      <c r="G40" s="2"/>
      <c r="H40" s="2"/>
      <c r="K40" s="2">
        <f>AVERAGE(B40:I40)</f>
        <v>8.996666666666666</v>
      </c>
      <c r="L40" s="2">
        <f>STDEV(B40:I40)</f>
        <v>0.649332991101905</v>
      </c>
      <c r="Q40" s="2"/>
      <c r="R40" s="2"/>
      <c r="S40" s="2"/>
    </row>
    <row r="41" spans="1:19" ht="12.75">
      <c r="A41" s="1" t="s">
        <v>1</v>
      </c>
      <c r="B41" s="2">
        <v>4.68</v>
      </c>
      <c r="C41" s="2">
        <v>4.8</v>
      </c>
      <c r="D41" s="2">
        <v>4.01</v>
      </c>
      <c r="E41" s="2"/>
      <c r="F41" s="2"/>
      <c r="G41" s="2"/>
      <c r="H41" s="2"/>
      <c r="K41" s="2">
        <f>AVERAGE(B41:I41)</f>
        <v>4.496666666666667</v>
      </c>
      <c r="L41" s="2">
        <f>STDEV(B41:I41)</f>
        <v>0.4257150846908427</v>
      </c>
      <c r="Q41" s="2"/>
      <c r="R41" s="2"/>
      <c r="S41" s="2"/>
    </row>
    <row r="42" spans="1:19" ht="12.75">
      <c r="A42" s="1" t="s">
        <v>10</v>
      </c>
      <c r="B42" s="2">
        <v>2.66</v>
      </c>
      <c r="C42" s="2">
        <v>2.45</v>
      </c>
      <c r="D42" s="2">
        <v>2.73</v>
      </c>
      <c r="E42" s="2"/>
      <c r="F42" s="2"/>
      <c r="G42" s="2"/>
      <c r="H42" s="2"/>
      <c r="K42" s="2">
        <f>AVERAGE(B42:I42)</f>
        <v>2.6133333333333333</v>
      </c>
      <c r="L42" s="2">
        <f>STDEV(B42:I42)</f>
        <v>0.14571661996263421</v>
      </c>
      <c r="Q42" s="2"/>
      <c r="R42" s="2"/>
      <c r="S42" s="2"/>
    </row>
    <row r="43" spans="1:19" ht="12.75">
      <c r="A43" s="1" t="s">
        <v>3</v>
      </c>
      <c r="B43" s="2">
        <v>0.08</v>
      </c>
      <c r="C43" s="2">
        <v>0.07</v>
      </c>
      <c r="D43" s="2">
        <v>0.07</v>
      </c>
      <c r="E43" s="2"/>
      <c r="F43" s="2"/>
      <c r="G43" s="2"/>
      <c r="H43" s="2"/>
      <c r="K43" s="2">
        <f>AVERAGE(B43:I43)</f>
        <v>0.07333333333333335</v>
      </c>
      <c r="L43" s="2">
        <f>STDEV(B43:I43)</f>
        <v>0.00577350269189624</v>
      </c>
      <c r="Q43" s="2"/>
      <c r="R43" s="2"/>
      <c r="S43" s="2"/>
    </row>
    <row r="44" spans="1:19" ht="12.75">
      <c r="A44" s="1" t="s">
        <v>7</v>
      </c>
      <c r="B44" s="2">
        <v>0.05</v>
      </c>
      <c r="C44" s="2">
        <v>0.07</v>
      </c>
      <c r="D44" s="2">
        <v>0.07</v>
      </c>
      <c r="E44" s="2"/>
      <c r="F44" s="2"/>
      <c r="G44" s="2"/>
      <c r="H44" s="2"/>
      <c r="K44" s="2">
        <f>AVERAGE(B44:I44)</f>
        <v>0.06333333333333334</v>
      </c>
      <c r="L44" s="2">
        <f>STDEV(B44:I44)</f>
        <v>0.011547005383792556</v>
      </c>
      <c r="Q44" s="2"/>
      <c r="R44" s="2"/>
      <c r="S44" s="2"/>
    </row>
    <row r="45" spans="1:19" ht="12.75">
      <c r="A45" s="1" t="s">
        <v>6</v>
      </c>
      <c r="B45" s="2">
        <v>0.02</v>
      </c>
      <c r="C45" s="2">
        <v>0</v>
      </c>
      <c r="D45" s="2">
        <v>0</v>
      </c>
      <c r="E45" s="2"/>
      <c r="F45" s="2"/>
      <c r="G45" s="2"/>
      <c r="H45" s="2"/>
      <c r="K45" s="2">
        <f>AVERAGE(B45:I45)</f>
        <v>0.006666666666666667</v>
      </c>
      <c r="L45" s="2">
        <f>STDEV(B45:I45)</f>
        <v>0.011547005383792516</v>
      </c>
      <c r="Q45" s="2"/>
      <c r="R45" s="2"/>
      <c r="S45" s="2"/>
    </row>
    <row r="46" spans="1:19" ht="12.75">
      <c r="A46" s="1" t="s">
        <v>9</v>
      </c>
      <c r="B46" s="2">
        <v>0</v>
      </c>
      <c r="C46" s="2">
        <v>0.03</v>
      </c>
      <c r="D46" s="2">
        <v>0.01</v>
      </c>
      <c r="E46" s="2"/>
      <c r="F46" s="2"/>
      <c r="G46" s="2"/>
      <c r="H46" s="2"/>
      <c r="K46" s="2">
        <f>AVERAGE(B46:I46)</f>
        <v>0.013333333333333334</v>
      </c>
      <c r="L46" s="2">
        <f>STDEV(B46:I46)</f>
        <v>0.015275252316519466</v>
      </c>
      <c r="Q46" s="2"/>
      <c r="R46" s="2"/>
      <c r="S46" s="2"/>
    </row>
    <row r="47" spans="1:19" ht="12.75">
      <c r="A47" s="1" t="s">
        <v>8</v>
      </c>
      <c r="B47" s="2">
        <v>0</v>
      </c>
      <c r="C47" s="2">
        <v>0.02</v>
      </c>
      <c r="D47" s="2">
        <v>0</v>
      </c>
      <c r="E47" s="2"/>
      <c r="F47" s="2"/>
      <c r="G47" s="2"/>
      <c r="H47" s="2"/>
      <c r="K47" s="2">
        <f>AVERAGE(B47:I47)</f>
        <v>0.006666666666666667</v>
      </c>
      <c r="L47" s="2">
        <f>STDEV(B47:I47)</f>
        <v>0.011547005383792516</v>
      </c>
      <c r="Q47" s="2"/>
      <c r="R47" s="2"/>
      <c r="S47" s="2"/>
    </row>
    <row r="48" spans="1:12" ht="12.75">
      <c r="A48" s="1" t="s">
        <v>11</v>
      </c>
      <c r="B48" s="2">
        <f>SUM(B38:B44)</f>
        <v>96.21000000000001</v>
      </c>
      <c r="C48" s="2">
        <f>SUM(C38:C44)</f>
        <v>96.00999999999998</v>
      </c>
      <c r="D48" s="2">
        <f>SUM(D38:D44)</f>
        <v>95.61999999999999</v>
      </c>
      <c r="E48" s="2"/>
      <c r="F48" s="2"/>
      <c r="G48" s="2"/>
      <c r="H48" s="2"/>
      <c r="K48" s="2">
        <f>AVERAGE(B48:I48)</f>
        <v>95.94666666666666</v>
      </c>
      <c r="L48" s="2">
        <f>STDEV(B48:I48)</f>
        <v>0.30005555041030396</v>
      </c>
    </row>
    <row r="49" spans="2:13" ht="12.75">
      <c r="B49" s="2"/>
      <c r="C49" s="2"/>
      <c r="D49" s="2"/>
      <c r="E49" s="2"/>
      <c r="F49" s="2"/>
      <c r="G49" s="2"/>
      <c r="H49" s="2"/>
      <c r="K49" s="2"/>
      <c r="L49" s="2"/>
      <c r="M49" s="2"/>
    </row>
    <row r="50" spans="2:13" ht="12.75">
      <c r="B50" s="2"/>
      <c r="C50" s="2"/>
      <c r="D50" s="2"/>
      <c r="E50" s="2"/>
      <c r="F50" s="2" t="s">
        <v>81</v>
      </c>
      <c r="G50" s="2"/>
      <c r="H50" s="2"/>
      <c r="K50" s="2"/>
      <c r="L50" s="2"/>
      <c r="M50" s="2"/>
    </row>
    <row r="51" spans="2:13" ht="12.75">
      <c r="B51" s="2"/>
      <c r="C51" s="2"/>
      <c r="D51" s="2"/>
      <c r="E51" s="2"/>
      <c r="F51" s="2"/>
      <c r="G51" s="2"/>
      <c r="H51" s="2"/>
      <c r="K51" s="2"/>
      <c r="L51" s="2"/>
      <c r="M51" s="2"/>
    </row>
    <row r="52" spans="2:13" ht="12.75">
      <c r="B52" s="2"/>
      <c r="C52" s="2"/>
      <c r="D52" s="2"/>
      <c r="E52" s="2"/>
      <c r="F52" s="2"/>
      <c r="G52" s="2"/>
      <c r="H52" s="2"/>
      <c r="K52" s="2"/>
      <c r="L52" s="2"/>
      <c r="M52" s="2"/>
    </row>
    <row r="53" spans="2:13" ht="12.75">
      <c r="B53" s="2"/>
      <c r="C53" s="2"/>
      <c r="D53" s="2"/>
      <c r="E53" s="2"/>
      <c r="F53" s="2"/>
      <c r="G53" s="2"/>
      <c r="H53" s="2"/>
      <c r="K53" s="2"/>
      <c r="L53" s="2"/>
      <c r="M53" s="2"/>
    </row>
    <row r="54" spans="11:13" ht="12.75">
      <c r="K54" s="2"/>
      <c r="L54" s="2"/>
      <c r="M54" s="2"/>
    </row>
    <row r="55" spans="1:8" ht="12.75">
      <c r="A55" s="1" t="s">
        <v>59</v>
      </c>
      <c r="B55" s="1" t="s">
        <v>60</v>
      </c>
      <c r="C55" s="1" t="s">
        <v>61</v>
      </c>
      <c r="D55" s="1" t="s">
        <v>62</v>
      </c>
      <c r="E55" s="1" t="s">
        <v>63</v>
      </c>
      <c r="F55" s="1" t="s">
        <v>64</v>
      </c>
      <c r="G55" s="1" t="s">
        <v>65</v>
      </c>
      <c r="H55" s="1" t="s">
        <v>66</v>
      </c>
    </row>
    <row r="56" spans="1:8" ht="12.75">
      <c r="A56" s="1" t="s">
        <v>67</v>
      </c>
      <c r="B56" s="1" t="s">
        <v>40</v>
      </c>
      <c r="C56" s="1" t="s">
        <v>68</v>
      </c>
      <c r="D56" s="1">
        <v>20</v>
      </c>
      <c r="E56" s="1">
        <v>10</v>
      </c>
      <c r="F56" s="1">
        <v>600</v>
      </c>
      <c r="G56" s="1">
        <v>-600</v>
      </c>
      <c r="H56" s="1" t="s">
        <v>69</v>
      </c>
    </row>
    <row r="57" spans="1:8" ht="12.75">
      <c r="A57" s="1" t="s">
        <v>67</v>
      </c>
      <c r="B57" s="1" t="s">
        <v>43</v>
      </c>
      <c r="C57" s="1" t="s">
        <v>68</v>
      </c>
      <c r="D57" s="1">
        <v>20</v>
      </c>
      <c r="E57" s="1">
        <v>10</v>
      </c>
      <c r="F57" s="1">
        <v>600</v>
      </c>
      <c r="G57" s="1">
        <v>-600</v>
      </c>
      <c r="H57" s="1" t="s">
        <v>70</v>
      </c>
    </row>
    <row r="58" spans="1:8" ht="12.75">
      <c r="A58" s="1" t="s">
        <v>67</v>
      </c>
      <c r="B58" s="1" t="s">
        <v>37</v>
      </c>
      <c r="C58" s="1" t="s">
        <v>68</v>
      </c>
      <c r="D58" s="1">
        <v>20</v>
      </c>
      <c r="E58" s="1">
        <v>10</v>
      </c>
      <c r="F58" s="1">
        <v>600</v>
      </c>
      <c r="G58" s="1">
        <v>-600</v>
      </c>
      <c r="H58" s="1" t="s">
        <v>70</v>
      </c>
    </row>
    <row r="59" spans="1:8" ht="12.75">
      <c r="A59" s="1" t="s">
        <v>67</v>
      </c>
      <c r="B59" s="1" t="s">
        <v>39</v>
      </c>
      <c r="C59" s="1" t="s">
        <v>68</v>
      </c>
      <c r="D59" s="1">
        <v>20</v>
      </c>
      <c r="E59" s="1">
        <v>10</v>
      </c>
      <c r="F59" s="1">
        <v>600</v>
      </c>
      <c r="G59" s="1">
        <v>-600</v>
      </c>
      <c r="H59" s="1" t="s">
        <v>71</v>
      </c>
    </row>
    <row r="60" spans="1:8" ht="12.75">
      <c r="A60" s="1" t="s">
        <v>72</v>
      </c>
      <c r="B60" s="1" t="s">
        <v>38</v>
      </c>
      <c r="C60" s="1" t="s">
        <v>68</v>
      </c>
      <c r="D60" s="1">
        <v>20</v>
      </c>
      <c r="E60" s="1">
        <v>10</v>
      </c>
      <c r="F60" s="1">
        <v>600</v>
      </c>
      <c r="G60" s="1">
        <v>-600</v>
      </c>
      <c r="H60" s="1" t="s">
        <v>73</v>
      </c>
    </row>
    <row r="61" spans="1:8" ht="12.75">
      <c r="A61" s="1" t="s">
        <v>72</v>
      </c>
      <c r="B61" s="1" t="s">
        <v>74</v>
      </c>
      <c r="C61" s="1" t="s">
        <v>68</v>
      </c>
      <c r="D61" s="1">
        <v>20</v>
      </c>
      <c r="E61" s="1">
        <v>10</v>
      </c>
      <c r="F61" s="1">
        <v>500</v>
      </c>
      <c r="G61" s="1">
        <v>-500</v>
      </c>
      <c r="H61" s="1" t="s">
        <v>70</v>
      </c>
    </row>
    <row r="62" spans="1:8" ht="12.75">
      <c r="A62" s="1" t="s">
        <v>72</v>
      </c>
      <c r="B62" s="1" t="s">
        <v>41</v>
      </c>
      <c r="C62" s="1" t="s">
        <v>68</v>
      </c>
      <c r="D62" s="1">
        <v>20</v>
      </c>
      <c r="E62" s="1">
        <v>10</v>
      </c>
      <c r="F62" s="1">
        <v>600</v>
      </c>
      <c r="G62" s="1">
        <v>-600</v>
      </c>
      <c r="H62" s="1" t="s">
        <v>75</v>
      </c>
    </row>
    <row r="63" spans="1:8" ht="12.75">
      <c r="A63" s="1" t="s">
        <v>72</v>
      </c>
      <c r="B63" s="1" t="s">
        <v>76</v>
      </c>
      <c r="C63" s="1" t="s">
        <v>68</v>
      </c>
      <c r="D63" s="1">
        <v>20</v>
      </c>
      <c r="E63" s="1">
        <v>10</v>
      </c>
      <c r="F63" s="1">
        <v>600</v>
      </c>
      <c r="G63" s="1">
        <v>-600</v>
      </c>
      <c r="H63" s="1" t="s">
        <v>77</v>
      </c>
    </row>
    <row r="64" spans="1:8" ht="12.75">
      <c r="A64" s="1" t="s">
        <v>72</v>
      </c>
      <c r="B64" s="1" t="s">
        <v>42</v>
      </c>
      <c r="C64" s="1" t="s">
        <v>68</v>
      </c>
      <c r="D64" s="1">
        <v>20</v>
      </c>
      <c r="E64" s="1">
        <v>10</v>
      </c>
      <c r="F64" s="1">
        <v>600</v>
      </c>
      <c r="G64" s="1">
        <v>-600</v>
      </c>
      <c r="H64" s="1" t="s">
        <v>78</v>
      </c>
    </row>
    <row r="65" spans="1:8" ht="12.75">
      <c r="A65" s="1" t="s">
        <v>79</v>
      </c>
      <c r="B65" s="1" t="s">
        <v>36</v>
      </c>
      <c r="C65" s="1" t="s">
        <v>68</v>
      </c>
      <c r="D65" s="1">
        <v>20</v>
      </c>
      <c r="E65" s="1">
        <v>10</v>
      </c>
      <c r="F65" s="1">
        <v>500</v>
      </c>
      <c r="G65" s="1">
        <v>-500</v>
      </c>
      <c r="H65" s="1" t="s">
        <v>80</v>
      </c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2008-08-07T00:10:20Z</dcterms:created>
  <dcterms:modified xsi:type="dcterms:W3CDTF">2008-08-07T01:56:57Z</dcterms:modified>
  <cp:category/>
  <cp:version/>
  <cp:contentType/>
  <cp:contentStatus/>
</cp:coreProperties>
</file>