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55" windowWidth="16005" windowHeight="100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<sst xmlns="http://schemas.openxmlformats.org/spreadsheetml/2006/main" count="86" uniqueCount="54">
  <si>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cinnabar50072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</si>
  <si>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</si>
  <si>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</si>
  <si>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</si>
  <si>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</si>
  <si>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</si>
  <si>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</si>
  <si>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</si>
  <si>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</si>
  <si>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</si>
  <si>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</si>
  <si>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</si>
  <si>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</si>
  <si>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</si>
  <si>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</si>
  <si>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</si>
  <si>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</si>
  <si>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</si>
  <si>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</si>
  <si>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</si>
  <si>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</si>
  <si>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</si>
  <si>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</si>
  <si>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</si>
  <si>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</si>
  <si>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</si>
  <si>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</si>
  <si>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As</t>
  </si>
  <si>
    <t>Ag</t>
  </si>
  <si>
    <t>S</t>
  </si>
  <si>
    <t>Hg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</si>
  <si>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</si>
  <si>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</si>
  <si>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</si>
  <si>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</si>
  <si>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</si>
  <si>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</si>
  <si>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</si>
  <si>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</si>
  <si>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</si>
  <si>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</si>
  <si>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</si>
  <si>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</si>
  <si>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PET</t>
  </si>
  <si>
    <t>AgBiS2</t>
  </si>
  <si>
    <t>Ka</t>
  </si>
  <si>
    <t>chalcopy</t>
  </si>
  <si>
    <t>Ma</t>
  </si>
  <si>
    <t>cinnabar</t>
  </si>
  <si>
    <t>HgS</t>
  </si>
  <si>
    <r>
      <t>Hg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</si>
  <si>
    <t>sum</t>
  </si>
  <si>
    <t>Atom weight</t>
  </si>
  <si>
    <t>Atom proportions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</si>
</sst>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1">
      <selection activeCell="S25" sqref="S25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7" ht="12.75">
      <c r="A4" s="1" t="s">
        <v>30</v>
      </c>
      <c r="B4" s="1">
        <v>85.5</v>
      </c>
      <c r="C4" s="1">
        <v>85.02</v>
      </c>
      <c r="D4" s="1">
        <v>86.55</v>
      </c>
      <c r="E4" s="1">
        <v>86.03</v>
      </c>
      <c r="F4" s="1">
        <v>85.07</v>
      </c>
      <c r="G4" s="1">
        <v>85.76</v>
      </c>
      <c r="H4" s="1">
        <v>85.12</v>
      </c>
      <c r="I4" s="1">
        <v>86.6</v>
      </c>
      <c r="J4" s="1">
        <v>86.63</v>
      </c>
      <c r="K4" s="1">
        <v>86.52</v>
      </c>
      <c r="L4" s="1">
        <v>84.59</v>
      </c>
      <c r="M4" s="1">
        <v>84.22</v>
      </c>
      <c r="N4" s="1">
        <v>86.87</v>
      </c>
      <c r="O4" s="1">
        <v>85.92</v>
      </c>
      <c r="P4" s="1">
        <v>85.52</v>
      </c>
      <c r="Q4" s="1">
        <v>85.67</v>
      </c>
      <c r="R4" s="1">
        <v>85.39</v>
      </c>
      <c r="S4" s="1">
        <v>84.74</v>
      </c>
      <c r="T4" s="1">
        <v>85.64</v>
      </c>
      <c r="U4" s="1">
        <v>84.45</v>
      </c>
      <c r="V4" s="2"/>
      <c r="W4" s="2">
        <f>AVERAGE(B4:U4)</f>
        <v>85.59050000000002</v>
      </c>
      <c r="X4" s="2">
        <f>STDEV(B4:U4)</f>
        <v>0.7825429196205819</v>
      </c>
      <c r="Y4" s="2"/>
      <c r="Z4" s="2"/>
      <c r="AA4" s="2"/>
    </row>
    <row r="5" spans="1:27" ht="12.75">
      <c r="A5" s="1" t="s">
        <v>29</v>
      </c>
      <c r="B5" s="1">
        <v>13.8</v>
      </c>
      <c r="C5" s="1">
        <v>13.81</v>
      </c>
      <c r="D5" s="1">
        <v>13.8</v>
      </c>
      <c r="E5" s="1">
        <v>13.82</v>
      </c>
      <c r="F5" s="1">
        <v>13.89</v>
      </c>
      <c r="G5" s="1">
        <v>13.77</v>
      </c>
      <c r="H5" s="1">
        <v>13.81</v>
      </c>
      <c r="I5" s="1">
        <v>13.91</v>
      </c>
      <c r="J5" s="1">
        <v>13.64</v>
      </c>
      <c r="K5" s="1">
        <v>13.79</v>
      </c>
      <c r="L5" s="1">
        <v>13.62</v>
      </c>
      <c r="M5" s="1">
        <v>13.99</v>
      </c>
      <c r="N5" s="1">
        <v>13.61</v>
      </c>
      <c r="O5" s="1">
        <v>13.83</v>
      </c>
      <c r="P5" s="1">
        <v>13.65</v>
      </c>
      <c r="Q5" s="1">
        <v>13.82</v>
      </c>
      <c r="R5" s="1">
        <v>13.82</v>
      </c>
      <c r="S5" s="1">
        <v>13.8</v>
      </c>
      <c r="T5" s="1">
        <v>13.59</v>
      </c>
      <c r="U5" s="1">
        <v>13.7</v>
      </c>
      <c r="V5" s="2"/>
      <c r="W5" s="2">
        <f>AVERAGE(B5:U5)</f>
        <v>13.773499999999999</v>
      </c>
      <c r="X5" s="2">
        <f>STDEV(B5:U5)</f>
        <v>0.10668571650097046</v>
      </c>
      <c r="Y5" s="2"/>
      <c r="Z5" s="2"/>
      <c r="AA5" s="2"/>
    </row>
    <row r="6" spans="1:27" ht="12.75">
      <c r="A6" s="1" t="s">
        <v>28</v>
      </c>
      <c r="B6" s="2">
        <v>0.16</v>
      </c>
      <c r="C6" s="2">
        <v>0.16</v>
      </c>
      <c r="D6" s="2">
        <v>0.08</v>
      </c>
      <c r="E6" s="2">
        <v>0.08</v>
      </c>
      <c r="F6" s="2">
        <v>0.13</v>
      </c>
      <c r="G6" s="2">
        <v>0.03</v>
      </c>
      <c r="H6" s="2">
        <v>0.14</v>
      </c>
      <c r="I6" s="2">
        <v>0.06</v>
      </c>
      <c r="J6" s="2">
        <v>0.16</v>
      </c>
      <c r="K6" s="2">
        <v>0.03</v>
      </c>
      <c r="L6" s="2">
        <v>0.08</v>
      </c>
      <c r="M6" s="2">
        <v>0.12</v>
      </c>
      <c r="N6" s="2">
        <v>0.18</v>
      </c>
      <c r="O6" s="2">
        <v>0.08</v>
      </c>
      <c r="P6" s="2">
        <v>0.11</v>
      </c>
      <c r="Q6" s="2">
        <v>0</v>
      </c>
      <c r="R6" s="2">
        <v>0.17</v>
      </c>
      <c r="S6" s="2">
        <v>0.14</v>
      </c>
      <c r="T6" s="2">
        <v>0.11</v>
      </c>
      <c r="U6" s="2">
        <v>0.05</v>
      </c>
      <c r="V6" s="2"/>
      <c r="W6" s="2">
        <f>AVERAGE(B6:U6)</f>
        <v>0.1035</v>
      </c>
      <c r="X6" s="2">
        <f>STDEV(B6:U6)</f>
        <v>0.0523424955662726</v>
      </c>
      <c r="Y6" s="2"/>
      <c r="Z6" s="2"/>
      <c r="AA6" s="2"/>
    </row>
    <row r="7" spans="1:27" ht="12.75">
      <c r="A7" s="1" t="s">
        <v>27</v>
      </c>
      <c r="B7" s="2">
        <v>0</v>
      </c>
      <c r="C7" s="2">
        <v>0</v>
      </c>
      <c r="D7" s="2">
        <v>0</v>
      </c>
      <c r="E7" s="2">
        <v>0.04</v>
      </c>
      <c r="F7" s="2">
        <v>0.02</v>
      </c>
      <c r="G7" s="2">
        <v>0.07</v>
      </c>
      <c r="H7" s="2">
        <v>0.04</v>
      </c>
      <c r="I7" s="2">
        <v>0.02</v>
      </c>
      <c r="J7" s="2">
        <v>0.02</v>
      </c>
      <c r="K7" s="2">
        <v>0</v>
      </c>
      <c r="L7" s="2">
        <v>0.01</v>
      </c>
      <c r="M7" s="2">
        <v>0.02</v>
      </c>
      <c r="N7" s="2">
        <v>0.04</v>
      </c>
      <c r="O7" s="2">
        <v>0</v>
      </c>
      <c r="P7" s="2">
        <v>0.02</v>
      </c>
      <c r="Q7" s="2">
        <v>0.01</v>
      </c>
      <c r="R7" s="2">
        <v>0</v>
      </c>
      <c r="S7" s="2">
        <v>0</v>
      </c>
      <c r="T7" s="2">
        <v>0.02</v>
      </c>
      <c r="U7" s="2">
        <v>0.06</v>
      </c>
      <c r="V7" s="2"/>
      <c r="W7" s="2">
        <f>AVERAGE(B7:U7)</f>
        <v>0.0195</v>
      </c>
      <c r="X7" s="2">
        <f>STDEV(B7:U7)</f>
        <v>0.020894471693929495</v>
      </c>
      <c r="Y7" s="2"/>
      <c r="Z7" s="2"/>
      <c r="AA7" s="2"/>
    </row>
    <row r="8" spans="1:27" ht="12.75">
      <c r="A8" s="1" t="s">
        <v>31</v>
      </c>
      <c r="B8" s="2">
        <f>SUM(B4:B7)</f>
        <v>99.46</v>
      </c>
      <c r="C8" s="2">
        <f>SUM(C4:C7)</f>
        <v>98.99</v>
      </c>
      <c r="D8" s="2">
        <f>SUM(D4:D7)</f>
        <v>100.42999999999999</v>
      </c>
      <c r="E8" s="2">
        <f>SUM(E4:E7)</f>
        <v>99.97</v>
      </c>
      <c r="F8" s="2">
        <f>SUM(F4:F7)</f>
        <v>99.10999999999999</v>
      </c>
      <c r="G8" s="2">
        <f>SUM(G4:G7)</f>
        <v>99.63</v>
      </c>
      <c r="H8" s="2">
        <f>SUM(H4:H7)</f>
        <v>99.11000000000001</v>
      </c>
      <c r="I8" s="2">
        <f>SUM(I4:I7)</f>
        <v>100.58999999999999</v>
      </c>
      <c r="J8" s="2">
        <f>SUM(J4:J7)</f>
        <v>100.44999999999999</v>
      </c>
      <c r="K8" s="2">
        <f>SUM(K4:K7)</f>
        <v>100.34</v>
      </c>
      <c r="L8" s="2">
        <f>SUM(L4:L7)</f>
        <v>98.30000000000001</v>
      </c>
      <c r="M8" s="2">
        <f>SUM(M4:M7)</f>
        <v>98.35</v>
      </c>
      <c r="N8" s="2">
        <f>SUM(N4:N7)</f>
        <v>100.70000000000002</v>
      </c>
      <c r="O8" s="2">
        <f>SUM(O4:O7)</f>
        <v>99.83</v>
      </c>
      <c r="P8" s="2">
        <f>SUM(P4:P7)</f>
        <v>99.3</v>
      </c>
      <c r="Q8" s="2">
        <f>SUM(Q4:Q7)</f>
        <v>99.50000000000001</v>
      </c>
      <c r="R8" s="2">
        <f>SUM(R4:R7)</f>
        <v>99.38000000000001</v>
      </c>
      <c r="S8" s="2">
        <f>SUM(S4:S7)</f>
        <v>98.67999999999999</v>
      </c>
      <c r="T8" s="2">
        <f>SUM(T4:T7)</f>
        <v>99.36</v>
      </c>
      <c r="U8" s="2">
        <f>SUM(U4:U7)</f>
        <v>98.26</v>
      </c>
      <c r="V8" s="2"/>
      <c r="W8" s="2">
        <f>AVERAGE(B8:U8)</f>
        <v>99.487</v>
      </c>
      <c r="X8" s="2">
        <f>STDEV(B8:U8)</f>
        <v>0.7628485398404687</v>
      </c>
      <c r="Y8" s="2"/>
      <c r="Z8" s="2"/>
      <c r="AA8" s="2"/>
    </row>
    <row r="9" spans="2:2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4" ht="12.75">
      <c r="A10" s="1" t="s">
        <v>52</v>
      </c>
      <c r="W10" s="2"/>
      <c r="X10" s="2"/>
    </row>
    <row r="11" spans="1:24" ht="12.75">
      <c r="A11" s="1" t="s">
        <v>30</v>
      </c>
      <c r="B11" s="1">
        <v>200.592</v>
      </c>
      <c r="C11" s="1">
        <v>200.592</v>
      </c>
      <c r="D11" s="1">
        <v>200.592</v>
      </c>
      <c r="E11" s="1">
        <v>200.592</v>
      </c>
      <c r="F11" s="1">
        <v>200.592</v>
      </c>
      <c r="G11" s="1">
        <v>200.592</v>
      </c>
      <c r="H11" s="1">
        <v>200.592</v>
      </c>
      <c r="I11" s="1">
        <v>200.592</v>
      </c>
      <c r="J11" s="1">
        <v>200.592</v>
      </c>
      <c r="K11" s="1">
        <v>200.592</v>
      </c>
      <c r="L11" s="1">
        <v>200.592</v>
      </c>
      <c r="M11" s="1">
        <v>200.592</v>
      </c>
      <c r="N11" s="1">
        <v>200.592</v>
      </c>
      <c r="O11" s="1">
        <v>200.592</v>
      </c>
      <c r="P11" s="1">
        <v>200.592</v>
      </c>
      <c r="Q11" s="1">
        <v>200.592</v>
      </c>
      <c r="R11" s="1">
        <v>200.592</v>
      </c>
      <c r="S11" s="1">
        <v>200.592</v>
      </c>
      <c r="T11" s="1">
        <v>200.592</v>
      </c>
      <c r="U11" s="1">
        <v>200.592</v>
      </c>
      <c r="W11" s="2"/>
      <c r="X11" s="2"/>
    </row>
    <row r="12" spans="1:24" ht="12.75">
      <c r="A12" s="1" t="s">
        <v>29</v>
      </c>
      <c r="B12" s="1">
        <v>32.065</v>
      </c>
      <c r="C12" s="1">
        <v>32.065</v>
      </c>
      <c r="D12" s="1">
        <v>32.065</v>
      </c>
      <c r="E12" s="1">
        <v>32.065</v>
      </c>
      <c r="F12" s="1">
        <v>32.065</v>
      </c>
      <c r="G12" s="1">
        <v>32.065</v>
      </c>
      <c r="H12" s="1">
        <v>32.065</v>
      </c>
      <c r="I12" s="1">
        <v>32.065</v>
      </c>
      <c r="J12" s="1">
        <v>32.065</v>
      </c>
      <c r="K12" s="1">
        <v>32.065</v>
      </c>
      <c r="L12" s="1">
        <v>32.065</v>
      </c>
      <c r="M12" s="1">
        <v>32.065</v>
      </c>
      <c r="N12" s="1">
        <v>32.065</v>
      </c>
      <c r="O12" s="1">
        <v>32.065</v>
      </c>
      <c r="P12" s="1">
        <v>32.065</v>
      </c>
      <c r="Q12" s="1">
        <v>32.065</v>
      </c>
      <c r="R12" s="1">
        <v>32.065</v>
      </c>
      <c r="S12" s="1">
        <v>32.065</v>
      </c>
      <c r="T12" s="1">
        <v>32.065</v>
      </c>
      <c r="U12" s="1">
        <v>32.065</v>
      </c>
      <c r="W12" s="2"/>
      <c r="X12" s="2"/>
    </row>
    <row r="13" spans="23:24" ht="12.75">
      <c r="W13" s="2"/>
      <c r="X13" s="2"/>
    </row>
    <row r="14" spans="1:24" ht="12.75">
      <c r="A14" s="1" t="s">
        <v>53</v>
      </c>
      <c r="W14" s="2"/>
      <c r="X14" s="2"/>
    </row>
    <row r="15" spans="1:24" ht="12.75">
      <c r="A15" s="1" t="s">
        <v>30</v>
      </c>
      <c r="B15" s="2">
        <f>B4/B11</f>
        <v>0.42623833452979176</v>
      </c>
      <c r="C15" s="2">
        <f>C4/C11</f>
        <v>0.4238454175640105</v>
      </c>
      <c r="D15" s="2">
        <f>D4/D11</f>
        <v>0.43147284039243833</v>
      </c>
      <c r="E15" s="2">
        <f>E4/E11</f>
        <v>0.42888051367950863</v>
      </c>
      <c r="F15" s="2">
        <f>F4/F11</f>
        <v>0.424094679747946</v>
      </c>
      <c r="G15" s="2">
        <f>G4/G11</f>
        <v>0.4275344978862567</v>
      </c>
      <c r="H15" s="2">
        <f>H4/H11</f>
        <v>0.42434394193188163</v>
      </c>
      <c r="I15" s="2">
        <f>I4/I11</f>
        <v>0.4317221025763739</v>
      </c>
      <c r="J15" s="2">
        <f>J4/J11</f>
        <v>0.4318716598867352</v>
      </c>
      <c r="K15" s="2">
        <f>K4/K11</f>
        <v>0.431323283082077</v>
      </c>
      <c r="L15" s="2">
        <f>L4/L11</f>
        <v>0.42170176278216476</v>
      </c>
      <c r="M15" s="2">
        <f>M4/M11</f>
        <v>0.4198572226210417</v>
      </c>
      <c r="N15" s="2">
        <f>N4/N11</f>
        <v>0.4330681183696259</v>
      </c>
      <c r="O15" s="2">
        <f>O4/O11</f>
        <v>0.42833213687485044</v>
      </c>
      <c r="P15" s="2">
        <f>P4/P11</f>
        <v>0.426338039403366</v>
      </c>
      <c r="Q15" s="2">
        <f>Q4/Q11</f>
        <v>0.4270858259551727</v>
      </c>
      <c r="R15" s="2">
        <f>R4/R11</f>
        <v>0.42568995772513357</v>
      </c>
      <c r="S15" s="2">
        <f>S4/S11</f>
        <v>0.4224495493339714</v>
      </c>
      <c r="T15" s="2">
        <f>T4/T11</f>
        <v>0.4269362686448113</v>
      </c>
      <c r="U15" s="2">
        <f>U4/U11</f>
        <v>0.42100382866714525</v>
      </c>
      <c r="V15" s="2"/>
      <c r="W15" s="2">
        <f>AVERAGE(B15:U15)</f>
        <v>0.4266894990827151</v>
      </c>
      <c r="X15" s="2">
        <f>STDEV(B15:U15)</f>
        <v>0.0039011671433783614</v>
      </c>
    </row>
    <row r="16" spans="1:24" ht="12.75">
      <c r="A16" s="1" t="s">
        <v>29</v>
      </c>
      <c r="B16" s="2">
        <f>B5/B12</f>
        <v>0.4303757991579604</v>
      </c>
      <c r="C16" s="2">
        <f>C5/C12</f>
        <v>0.4306876656790894</v>
      </c>
      <c r="D16" s="2">
        <f>D5/D12</f>
        <v>0.4303757991579604</v>
      </c>
      <c r="E16" s="2">
        <f>E5/E12</f>
        <v>0.43099953220021836</v>
      </c>
      <c r="F16" s="2">
        <f>F5/F12</f>
        <v>0.4331825978481211</v>
      </c>
      <c r="G16" s="2">
        <f>G5/G12</f>
        <v>0.4294401995945735</v>
      </c>
      <c r="H16" s="2">
        <f>H5/H12</f>
        <v>0.4306876656790894</v>
      </c>
      <c r="I16" s="2">
        <f>I5/I12</f>
        <v>0.43380633089037896</v>
      </c>
      <c r="J16" s="2">
        <f>J5/J12</f>
        <v>0.4253859348198971</v>
      </c>
      <c r="K16" s="2">
        <f>K5/K12</f>
        <v>0.43006393263683146</v>
      </c>
      <c r="L16" s="2">
        <f>L5/L12</f>
        <v>0.4247622017776392</v>
      </c>
      <c r="M16" s="2">
        <f>M5/M12</f>
        <v>0.4363012630594106</v>
      </c>
      <c r="N16" s="2">
        <f>N5/N12</f>
        <v>0.4244503352565102</v>
      </c>
      <c r="O16" s="2">
        <f>O5/O12</f>
        <v>0.43131139872134727</v>
      </c>
      <c r="P16" s="2">
        <f>P5/P12</f>
        <v>0.4256978013410261</v>
      </c>
      <c r="Q16" s="2">
        <f>Q5/Q12</f>
        <v>0.43099953220021836</v>
      </c>
      <c r="R16" s="2">
        <f>R5/R12</f>
        <v>0.43099953220021836</v>
      </c>
      <c r="S16" s="2">
        <f>S5/S12</f>
        <v>0.4303757991579604</v>
      </c>
      <c r="T16" s="2">
        <f>T5/T12</f>
        <v>0.42382660221425233</v>
      </c>
      <c r="U16" s="2">
        <f>U5/U12</f>
        <v>0.4272571339466708</v>
      </c>
      <c r="V16" s="2"/>
      <c r="W16" s="2">
        <f>AVERAGE(B16:U16)</f>
        <v>0.4295493528769687</v>
      </c>
      <c r="X16" s="2">
        <f>STDEV(B16:U16)</f>
        <v>0.0033271703259149235</v>
      </c>
    </row>
    <row r="17" spans="1:24" ht="12.75">
      <c r="A17" s="1" t="s">
        <v>51</v>
      </c>
      <c r="B17" s="2">
        <f>SUM(B15:B16)</f>
        <v>0.8566141336877522</v>
      </c>
      <c r="C17" s="2">
        <f aca="true" t="shared" si="0" ref="C17:U17">SUM(C15:C16)</f>
        <v>0.8545330832431</v>
      </c>
      <c r="D17" s="2">
        <f t="shared" si="0"/>
        <v>0.8618486395503988</v>
      </c>
      <c r="E17" s="2">
        <f t="shared" si="0"/>
        <v>0.859880045879727</v>
      </c>
      <c r="F17" s="2">
        <f t="shared" si="0"/>
        <v>0.8572772775960671</v>
      </c>
      <c r="G17" s="2">
        <f t="shared" si="0"/>
        <v>0.8569746974808302</v>
      </c>
      <c r="H17" s="2">
        <f t="shared" si="0"/>
        <v>0.855031607610971</v>
      </c>
      <c r="I17" s="2">
        <f t="shared" si="0"/>
        <v>0.8655284334667528</v>
      </c>
      <c r="J17" s="2">
        <f t="shared" si="0"/>
        <v>0.8572575947066323</v>
      </c>
      <c r="K17" s="2">
        <f t="shared" si="0"/>
        <v>0.8613872157189084</v>
      </c>
      <c r="L17" s="2">
        <f t="shared" si="0"/>
        <v>0.846463964559804</v>
      </c>
      <c r="M17" s="2">
        <f t="shared" si="0"/>
        <v>0.8561584856804523</v>
      </c>
      <c r="N17" s="2">
        <f t="shared" si="0"/>
        <v>0.8575184536261361</v>
      </c>
      <c r="O17" s="2">
        <f t="shared" si="0"/>
        <v>0.8596435355961978</v>
      </c>
      <c r="P17" s="2">
        <f t="shared" si="0"/>
        <v>0.8520358407443921</v>
      </c>
      <c r="Q17" s="2">
        <f t="shared" si="0"/>
        <v>0.8580853581553911</v>
      </c>
      <c r="R17" s="2">
        <f t="shared" si="0"/>
        <v>0.8566894899253519</v>
      </c>
      <c r="S17" s="2">
        <f t="shared" si="0"/>
        <v>0.8528253484919318</v>
      </c>
      <c r="T17" s="2">
        <f t="shared" si="0"/>
        <v>0.8507628708590637</v>
      </c>
      <c r="U17" s="2">
        <f t="shared" si="0"/>
        <v>0.848260962613816</v>
      </c>
      <c r="V17" s="2"/>
      <c r="W17" s="2">
        <f>AVERAGE(B17:U17)</f>
        <v>0.8562388519596837</v>
      </c>
      <c r="X17" s="2">
        <f>STDEV(B17:U17)</f>
        <v>0.004588559739771986</v>
      </c>
    </row>
    <row r="18" spans="2:2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2.75">
      <c r="A20" s="1" t="s">
        <v>30</v>
      </c>
      <c r="B20" s="2">
        <f>B15*2/B17</f>
        <v>0.995169978563911</v>
      </c>
      <c r="C20" s="2">
        <f aca="true" t="shared" si="1" ref="C20:U20">C15*2/C17</f>
        <v>0.9919929979900702</v>
      </c>
      <c r="D20" s="2">
        <f t="shared" si="1"/>
        <v>1.0012728931556358</v>
      </c>
      <c r="E20" s="2">
        <f t="shared" si="1"/>
        <v>0.9975356812489563</v>
      </c>
      <c r="F20" s="2">
        <f t="shared" si="1"/>
        <v>0.9893990913585637</v>
      </c>
      <c r="G20" s="2">
        <f t="shared" si="1"/>
        <v>0.9977762450701066</v>
      </c>
      <c r="H20" s="2">
        <f t="shared" si="1"/>
        <v>0.9925807143376458</v>
      </c>
      <c r="I20" s="2">
        <f t="shared" si="1"/>
        <v>0.9975919585845875</v>
      </c>
      <c r="J20" s="2">
        <f t="shared" si="1"/>
        <v>1.0075656665008113</v>
      </c>
      <c r="K20" s="2">
        <f t="shared" si="1"/>
        <v>1.0014620027117473</v>
      </c>
      <c r="L20" s="2">
        <f t="shared" si="1"/>
        <v>0.996384442665476</v>
      </c>
      <c r="M20" s="2">
        <f t="shared" si="1"/>
        <v>0.9807932284578134</v>
      </c>
      <c r="N20" s="2">
        <f t="shared" si="1"/>
        <v>1.0100496765715936</v>
      </c>
      <c r="O20" s="2">
        <f t="shared" si="1"/>
        <v>0.9965343055311517</v>
      </c>
      <c r="P20" s="2">
        <f t="shared" si="1"/>
        <v>1.0007514215150628</v>
      </c>
      <c r="Q20" s="2">
        <f t="shared" si="1"/>
        <v>0.9954390245587468</v>
      </c>
      <c r="R20" s="2">
        <f t="shared" si="1"/>
        <v>0.9938022182628301</v>
      </c>
      <c r="S20" s="2">
        <f t="shared" si="1"/>
        <v>0.9907058932546914</v>
      </c>
      <c r="T20" s="2">
        <f t="shared" si="1"/>
        <v>1.0036551506149052</v>
      </c>
      <c r="U20" s="2">
        <f t="shared" si="1"/>
        <v>0.9926280878702036</v>
      </c>
      <c r="V20" s="2"/>
      <c r="W20" s="2">
        <f>AVERAGE(B20:U20)</f>
        <v>0.9966545339412255</v>
      </c>
      <c r="X20" s="2">
        <f>STDEV(B20:U20)</f>
        <v>0.006560173511572432</v>
      </c>
      <c r="Y20" s="4">
        <v>1</v>
      </c>
    </row>
    <row r="21" spans="1:25" ht="12.75">
      <c r="A21" s="1" t="s">
        <v>29</v>
      </c>
      <c r="B21" s="2">
        <f>B16*2/B17</f>
        <v>1.004830021436089</v>
      </c>
      <c r="C21" s="2">
        <f aca="true" t="shared" si="2" ref="C21:U21">C16*2/C17</f>
        <v>1.0080070020099297</v>
      </c>
      <c r="D21" s="2">
        <f t="shared" si="2"/>
        <v>0.9987271068443639</v>
      </c>
      <c r="E21" s="2">
        <f t="shared" si="2"/>
        <v>1.0024643187510438</v>
      </c>
      <c r="F21" s="2">
        <f t="shared" si="2"/>
        <v>1.0106009086414363</v>
      </c>
      <c r="G21" s="2">
        <f t="shared" si="2"/>
        <v>1.0022237549298934</v>
      </c>
      <c r="H21" s="2">
        <f t="shared" si="2"/>
        <v>1.0074192856623543</v>
      </c>
      <c r="I21" s="2">
        <f t="shared" si="2"/>
        <v>1.0024080414154126</v>
      </c>
      <c r="J21" s="2">
        <f t="shared" si="2"/>
        <v>0.9924343334991886</v>
      </c>
      <c r="K21" s="2">
        <f t="shared" si="2"/>
        <v>0.9985379972882527</v>
      </c>
      <c r="L21" s="2">
        <f t="shared" si="2"/>
        <v>1.0036155573345238</v>
      </c>
      <c r="M21" s="2">
        <f t="shared" si="2"/>
        <v>1.0192067715421866</v>
      </c>
      <c r="N21" s="2">
        <f t="shared" si="2"/>
        <v>0.9899503234284065</v>
      </c>
      <c r="O21" s="2">
        <f t="shared" si="2"/>
        <v>1.003465694468848</v>
      </c>
      <c r="P21" s="2">
        <f t="shared" si="2"/>
        <v>0.9992485784849372</v>
      </c>
      <c r="Q21" s="2">
        <f t="shared" si="2"/>
        <v>1.004560975441253</v>
      </c>
      <c r="R21" s="2">
        <f t="shared" si="2"/>
        <v>1.0061977817371701</v>
      </c>
      <c r="S21" s="2">
        <f t="shared" si="2"/>
        <v>1.0092941067453087</v>
      </c>
      <c r="T21" s="2">
        <f t="shared" si="2"/>
        <v>0.9963448493850948</v>
      </c>
      <c r="U21" s="2">
        <f t="shared" si="2"/>
        <v>1.0073719121297964</v>
      </c>
      <c r="V21" s="2"/>
      <c r="W21" s="2">
        <f>AVERAGE(B21:U21)</f>
        <v>1.0033454660587746</v>
      </c>
      <c r="X21" s="2">
        <f>STDEV(B21:U21)</f>
        <v>0.006560173511543929</v>
      </c>
      <c r="Y21" s="4">
        <v>1</v>
      </c>
    </row>
    <row r="22" spans="2:2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7" ht="18.75">
      <c r="B23" s="2"/>
      <c r="C23" s="2"/>
      <c r="D23" s="2"/>
      <c r="E23" s="2"/>
      <c r="F23" s="2"/>
      <c r="G23" s="2"/>
      <c r="H23" s="2"/>
      <c r="I23" s="2"/>
      <c r="J23" s="2"/>
      <c r="K23" s="3" t="s">
        <v>49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20.25">
      <c r="B24" s="2"/>
      <c r="C24" s="2"/>
      <c r="D24" s="2"/>
      <c r="E24" s="2"/>
      <c r="F24" s="2"/>
      <c r="G24" s="2"/>
      <c r="H24" s="2"/>
      <c r="I24" s="2"/>
      <c r="J24" s="2"/>
      <c r="K24" s="3" t="s">
        <v>50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8" ht="12.75">
      <c r="A25" s="1" t="s">
        <v>32</v>
      </c>
      <c r="B25" s="1" t="s">
        <v>33</v>
      </c>
      <c r="C25" s="1" t="s">
        <v>34</v>
      </c>
      <c r="D25" s="1" t="s">
        <v>35</v>
      </c>
      <c r="E25" s="1" t="s">
        <v>36</v>
      </c>
      <c r="F25" s="1" t="s">
        <v>37</v>
      </c>
      <c r="G25" s="1" t="s">
        <v>38</v>
      </c>
      <c r="H25" s="1" t="s">
        <v>39</v>
      </c>
    </row>
    <row r="26" spans="1:8" ht="12.75">
      <c r="A26" s="1" t="s">
        <v>40</v>
      </c>
      <c r="B26" s="1" t="s">
        <v>27</v>
      </c>
      <c r="C26" s="1" t="s">
        <v>41</v>
      </c>
      <c r="D26" s="1">
        <v>20</v>
      </c>
      <c r="E26" s="1">
        <v>10</v>
      </c>
      <c r="F26" s="1">
        <v>600</v>
      </c>
      <c r="G26" s="1">
        <v>-600</v>
      </c>
      <c r="H26" s="1" t="s">
        <v>42</v>
      </c>
    </row>
    <row r="27" spans="1:8" ht="12.75">
      <c r="A27" s="1" t="s">
        <v>43</v>
      </c>
      <c r="B27" s="1" t="s">
        <v>28</v>
      </c>
      <c r="C27" s="1" t="s">
        <v>41</v>
      </c>
      <c r="D27" s="1">
        <v>20</v>
      </c>
      <c r="E27" s="1">
        <v>10</v>
      </c>
      <c r="F27" s="1">
        <v>500</v>
      </c>
      <c r="G27" s="1">
        <v>-500</v>
      </c>
      <c r="H27" s="1" t="s">
        <v>44</v>
      </c>
    </row>
    <row r="28" spans="1:8" ht="12.75">
      <c r="A28" s="1" t="s">
        <v>43</v>
      </c>
      <c r="B28" s="1" t="s">
        <v>29</v>
      </c>
      <c r="C28" s="1" t="s">
        <v>45</v>
      </c>
      <c r="D28" s="1">
        <v>20</v>
      </c>
      <c r="E28" s="1">
        <v>10</v>
      </c>
      <c r="F28" s="1">
        <v>500</v>
      </c>
      <c r="G28" s="1">
        <v>-500</v>
      </c>
      <c r="H28" s="1" t="s">
        <v>46</v>
      </c>
    </row>
    <row r="29" spans="1:8" ht="12.75">
      <c r="A29" s="1" t="s">
        <v>43</v>
      </c>
      <c r="B29" s="1" t="s">
        <v>30</v>
      </c>
      <c r="C29" s="1" t="s">
        <v>47</v>
      </c>
      <c r="D29" s="1">
        <v>20</v>
      </c>
      <c r="E29" s="1">
        <v>10</v>
      </c>
      <c r="F29" s="1">
        <v>500</v>
      </c>
      <c r="G29" s="1">
        <v>-500</v>
      </c>
      <c r="H29" s="1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2007-01-02T21:15:51Z</dcterms:created>
  <dcterms:modified xsi:type="dcterms:W3CDTF">2007-11-20T22:54:12Z</dcterms:modified>
  <cp:category/>
  <cp:version/>
  <cp:contentType/>
  <cp:contentStatus/>
</cp:coreProperties>
</file>