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645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<sst xmlns="http://schemas.openxmlformats.org/spreadsheetml/2006/main" count="124" uniqueCount="77">
  <si>
    <t>Num</t>
  </si>
  <si>
    <t xml:space="preserve">       F</t>
  </si>
  <si>
    <t xml:space="preserve">    Na2O</t>
  </si>
  <si>
    <t xml:space="preserve">      Cl</t>
  </si>
  <si>
    <t xml:space="preserve">     K2O</t>
  </si>
  <si>
    <t xml:space="preserve">     MgO</t>
  </si>
  <si>
    <t xml:space="preserve">   Al2O3</t>
  </si>
  <si>
    <t xml:space="preserve">    SiO2</t>
  </si>
  <si>
    <t xml:space="preserve">     CaO</t>
  </si>
  <si>
    <t xml:space="preserve">    TiO2</t>
  </si>
  <si>
    <t xml:space="preserve">     MnO</t>
  </si>
  <si>
    <t xml:space="preserve">   Cr2O3</t>
  </si>
  <si>
    <t xml:space="preserve">     FeO</t>
  </si>
  <si>
    <t>Total</t>
  </si>
  <si>
    <t xml:space="preserve">#50 </t>
  </si>
  <si>
    <t xml:space="preserve">#51 </t>
  </si>
  <si>
    <t xml:space="preserve">#52 </t>
  </si>
  <si>
    <t xml:space="preserve">#53 </t>
  </si>
  <si>
    <t xml:space="preserve">#54 </t>
  </si>
  <si>
    <t xml:space="preserve">#55 </t>
  </si>
  <si>
    <t xml:space="preserve">#56 </t>
  </si>
  <si>
    <t xml:space="preserve">#57 </t>
  </si>
  <si>
    <t xml:space="preserve">#58 </t>
  </si>
  <si>
    <t xml:space="preserve">#59 </t>
  </si>
  <si>
    <t xml:space="preserve">#60 </t>
  </si>
  <si>
    <t xml:space="preserve">#61 </t>
  </si>
  <si>
    <t xml:space="preserve">clinoptilolite R061098                                    </t>
  </si>
  <si>
    <t>average</t>
  </si>
  <si>
    <t>stdev</t>
  </si>
  <si>
    <t>Al</t>
  </si>
  <si>
    <t>Ca</t>
  </si>
  <si>
    <t>K</t>
  </si>
  <si>
    <t>Na</t>
  </si>
  <si>
    <t>Mg</t>
  </si>
  <si>
    <t xml:space="preserve"> </t>
  </si>
  <si>
    <t>Si</t>
  </si>
  <si>
    <t>ideal</t>
  </si>
  <si>
    <t>measured</t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</si>
  <si>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30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72</t>
    </r>
    <r>
      <rPr>
        <sz val="14"/>
        <rFont val="Times New Roman"/>
        <family val="1"/>
      </rPr>
      <t>·20H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</si>
  <si>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in formula</t>
  </si>
  <si>
    <t>(+) charges</t>
  </si>
  <si>
    <t>not present in the wds scan; not in totals</t>
  </si>
  <si>
    <t>H2O*</t>
  </si>
  <si>
    <t>Cation numbers normalized to 72 O</t>
  </si>
  <si>
    <t>* = estimated by difference</t>
  </si>
  <si>
    <t>H**</t>
  </si>
  <si>
    <t>** = after normalizing to 92 O</t>
  </si>
  <si>
    <t>H2O</t>
  </si>
  <si>
    <r>
      <t>(Ca</t>
    </r>
    <r>
      <rPr>
        <vertAlign val="subscript"/>
        <sz val="14"/>
        <rFont val="Times New Roman"/>
        <family val="1"/>
      </rPr>
      <t>1.90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1.85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0.23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Σ=4.09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29.90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6.10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72</t>
    </r>
    <r>
      <rPr>
        <sz val="14"/>
        <rFont val="Times New Roman"/>
        <family val="1"/>
      </rPr>
      <t>·21.90H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</si>
  <si>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</si>
  <si>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</si>
  <si>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</si>
  <si>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</si>
  <si>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</si>
  <si>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</si>
  <si>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</si>
  <si>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</si>
  <si>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</si>
  <si>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</si>
  <si>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</si>
  <si>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F</t>
  </si>
  <si>
    <t>MgF2</t>
  </si>
  <si>
    <t>diopside</t>
  </si>
  <si>
    <t>anor-hk</t>
  </si>
  <si>
    <t>PET</t>
  </si>
  <si>
    <t>Cl</t>
  </si>
  <si>
    <t>scap-s</t>
  </si>
  <si>
    <t>kspar-OR1</t>
  </si>
  <si>
    <t>Mn</t>
  </si>
  <si>
    <t>rhod-791</t>
  </si>
  <si>
    <t>Cr</t>
  </si>
  <si>
    <t>chrom-s</t>
  </si>
  <si>
    <t>Ti</t>
  </si>
  <si>
    <t>rutile1</t>
  </si>
  <si>
    <t>LIF</t>
  </si>
  <si>
    <t>Fe</t>
  </si>
  <si>
    <t>fayalite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</si>
</sst>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</numFmts>
  <fonts count="8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 topLeftCell="A13">
      <selection activeCell="J39" sqref="J39"/>
    </sheetView>
  </sheetViews>
  <sheetFormatPr defaultColWidth="9.00390625" defaultRowHeight="13.5"/>
  <cols>
    <col min="1" max="1" width="6.375" style="1" customWidth="1"/>
    <col min="2" max="13" width="5.25390625" style="1" customWidth="1"/>
    <col min="14" max="14" width="4.375" style="1" customWidth="1"/>
    <col min="15" max="15" width="6.00390625" style="1" customWidth="1"/>
    <col min="16" max="16384" width="5.25390625" style="1" customWidth="1"/>
  </cols>
  <sheetData>
    <row r="1" spans="1:3" ht="15.75">
      <c r="A1" s="3" t="s">
        <v>26</v>
      </c>
      <c r="B1" s="3"/>
      <c r="C1" s="3"/>
    </row>
    <row r="2" spans="3:20" ht="12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1" t="s">
        <v>0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1" t="s">
        <v>22</v>
      </c>
      <c r="K3" s="1" t="s">
        <v>23</v>
      </c>
      <c r="L3" s="1" t="s">
        <v>24</v>
      </c>
      <c r="M3" s="1" t="s">
        <v>25</v>
      </c>
      <c r="N3" s="2"/>
      <c r="O3" s="2" t="s">
        <v>27</v>
      </c>
      <c r="P3" s="2" t="s">
        <v>28</v>
      </c>
      <c r="Q3" s="2"/>
      <c r="R3" s="2"/>
      <c r="S3" s="2"/>
      <c r="T3" s="2"/>
    </row>
    <row r="4" spans="1:20" ht="12.75">
      <c r="A4" s="1" t="s">
        <v>7</v>
      </c>
      <c r="B4" s="2">
        <v>65.79</v>
      </c>
      <c r="C4" s="2">
        <v>65</v>
      </c>
      <c r="D4" s="2">
        <v>65.42</v>
      </c>
      <c r="E4" s="2">
        <v>66.58</v>
      </c>
      <c r="F4" s="2">
        <v>65.7</v>
      </c>
      <c r="G4" s="2">
        <v>65.5</v>
      </c>
      <c r="H4" s="2">
        <v>66.36</v>
      </c>
      <c r="I4" s="2">
        <v>65.75</v>
      </c>
      <c r="J4" s="2">
        <v>66.06</v>
      </c>
      <c r="K4" s="2">
        <v>66.31</v>
      </c>
      <c r="L4" s="2">
        <v>65.44</v>
      </c>
      <c r="M4" s="2">
        <v>65.4</v>
      </c>
      <c r="N4" s="2"/>
      <c r="O4" s="2">
        <f>AVERAGE(B4:M4)</f>
        <v>65.77583333333334</v>
      </c>
      <c r="P4" s="2">
        <f>STDEV(B4:M4)</f>
        <v>0.4689729267883974</v>
      </c>
      <c r="Q4" s="2"/>
      <c r="R4" s="2"/>
      <c r="T4" s="2"/>
    </row>
    <row r="5" spans="1:20" ht="12.75">
      <c r="A5" s="1" t="s">
        <v>6</v>
      </c>
      <c r="B5" s="2">
        <v>11.21</v>
      </c>
      <c r="C5" s="2">
        <v>11.2</v>
      </c>
      <c r="D5" s="2">
        <v>11.71</v>
      </c>
      <c r="E5" s="2">
        <v>11.3</v>
      </c>
      <c r="F5" s="2">
        <v>11.81</v>
      </c>
      <c r="G5" s="2">
        <v>11.74</v>
      </c>
      <c r="H5" s="2">
        <v>11.08</v>
      </c>
      <c r="I5" s="2">
        <v>11.49</v>
      </c>
      <c r="J5" s="2">
        <v>11.41</v>
      </c>
      <c r="K5" s="2">
        <v>11.38</v>
      </c>
      <c r="L5" s="2">
        <v>11.63</v>
      </c>
      <c r="M5" s="2">
        <v>11.66</v>
      </c>
      <c r="N5" s="2"/>
      <c r="O5" s="2">
        <f>AVERAGE(B5:M5)</f>
        <v>11.468333333333332</v>
      </c>
      <c r="P5" s="2">
        <f>STDEV(B5:M5)</f>
        <v>0.24146647925980966</v>
      </c>
      <c r="Q5" s="2"/>
      <c r="R5" s="2"/>
      <c r="T5" s="2"/>
    </row>
    <row r="6" spans="1:20" ht="12.75">
      <c r="A6" s="1" t="s">
        <v>8</v>
      </c>
      <c r="B6" s="2">
        <v>3.76</v>
      </c>
      <c r="C6" s="2">
        <v>3.81</v>
      </c>
      <c r="D6" s="2">
        <v>3.95</v>
      </c>
      <c r="E6" s="2">
        <v>3.83</v>
      </c>
      <c r="F6" s="2">
        <v>4.02</v>
      </c>
      <c r="G6" s="2">
        <v>3.84</v>
      </c>
      <c r="H6" s="2">
        <v>3.79</v>
      </c>
      <c r="I6" s="2">
        <v>3.81</v>
      </c>
      <c r="J6" s="2">
        <v>3.95</v>
      </c>
      <c r="K6" s="2">
        <v>3.94</v>
      </c>
      <c r="L6" s="2">
        <v>4.06</v>
      </c>
      <c r="M6" s="2">
        <v>4.05</v>
      </c>
      <c r="N6" s="2"/>
      <c r="O6" s="2">
        <f>AVERAGE(B6:M6)</f>
        <v>3.900833333333333</v>
      </c>
      <c r="P6" s="2">
        <f>STDEV(B6:M6)</f>
        <v>0.10680979980008469</v>
      </c>
      <c r="Q6" s="2"/>
      <c r="R6" s="2"/>
      <c r="T6" s="2"/>
    </row>
    <row r="7" spans="1:20" ht="12.75">
      <c r="A7" s="1" t="s">
        <v>4</v>
      </c>
      <c r="B7" s="2">
        <v>3.29</v>
      </c>
      <c r="C7" s="2">
        <v>3.45</v>
      </c>
      <c r="D7" s="2">
        <v>3.38</v>
      </c>
      <c r="E7" s="2">
        <v>3.1</v>
      </c>
      <c r="F7" s="2">
        <v>2.73</v>
      </c>
      <c r="G7" s="2">
        <v>2.81</v>
      </c>
      <c r="H7" s="2">
        <v>3.18</v>
      </c>
      <c r="I7" s="2">
        <v>3.16</v>
      </c>
      <c r="J7" s="2">
        <v>3.43</v>
      </c>
      <c r="K7" s="2">
        <v>2.86</v>
      </c>
      <c r="L7" s="2">
        <v>3.49</v>
      </c>
      <c r="M7" s="2">
        <v>3.28</v>
      </c>
      <c r="N7" s="2"/>
      <c r="O7" s="2">
        <f>AVERAGE(B7:M7)</f>
        <v>3.18</v>
      </c>
      <c r="P7" s="2">
        <f>STDEV(B7:M7)</f>
        <v>0.25975512944448875</v>
      </c>
      <c r="Q7" s="2"/>
      <c r="R7" s="2"/>
      <c r="T7" s="2"/>
    </row>
    <row r="8" spans="1:20" ht="12.75">
      <c r="A8" s="1" t="s">
        <v>2</v>
      </c>
      <c r="B8" s="2">
        <v>0.26</v>
      </c>
      <c r="C8" s="2">
        <v>0.28</v>
      </c>
      <c r="D8" s="2">
        <v>0.28</v>
      </c>
      <c r="E8" s="2">
        <v>0.21</v>
      </c>
      <c r="F8" s="2">
        <v>0.18</v>
      </c>
      <c r="G8" s="2">
        <v>0.17</v>
      </c>
      <c r="H8" s="2">
        <v>0.26</v>
      </c>
      <c r="I8" s="2">
        <v>0.26</v>
      </c>
      <c r="J8" s="2">
        <v>0.35</v>
      </c>
      <c r="K8" s="2">
        <v>0.33</v>
      </c>
      <c r="L8" s="2">
        <v>0.34</v>
      </c>
      <c r="M8" s="2">
        <v>0.27</v>
      </c>
      <c r="N8" s="2"/>
      <c r="O8" s="2">
        <f>AVERAGE(B8:M8)</f>
        <v>0.2658333333333333</v>
      </c>
      <c r="P8" s="2">
        <f>STDEV(B8:M8)</f>
        <v>0.05791189755816906</v>
      </c>
      <c r="Q8" s="2"/>
      <c r="R8" s="2"/>
      <c r="T8" s="2"/>
    </row>
    <row r="9" spans="1:20" ht="12.75">
      <c r="A9" s="1" t="s">
        <v>5</v>
      </c>
      <c r="B9" s="2">
        <v>0.2</v>
      </c>
      <c r="C9" s="2">
        <v>0.23</v>
      </c>
      <c r="D9" s="2">
        <v>0.13</v>
      </c>
      <c r="E9" s="2">
        <v>0.05</v>
      </c>
      <c r="F9" s="2">
        <v>0.14</v>
      </c>
      <c r="G9" s="2">
        <v>0.47</v>
      </c>
      <c r="H9" s="2">
        <v>0.04</v>
      </c>
      <c r="I9" s="2">
        <v>0.19</v>
      </c>
      <c r="J9" s="2">
        <v>0.08</v>
      </c>
      <c r="K9" s="2">
        <v>0.12</v>
      </c>
      <c r="L9" s="2">
        <v>0.13</v>
      </c>
      <c r="M9" s="2">
        <v>0.1</v>
      </c>
      <c r="N9" s="2"/>
      <c r="O9" s="2">
        <f>AVERAGE(B9:M9)</f>
        <v>0.1566666666666667</v>
      </c>
      <c r="P9" s="2">
        <f>STDEV(B9:M9)</f>
        <v>0.11428300862598106</v>
      </c>
      <c r="Q9" s="2"/>
      <c r="R9" s="2"/>
      <c r="T9" s="2"/>
    </row>
    <row r="10" spans="1:20" s="7" customFormat="1" ht="12.75">
      <c r="A10" s="7" t="s">
        <v>12</v>
      </c>
      <c r="B10" s="8">
        <v>0</v>
      </c>
      <c r="C10" s="8">
        <v>0.1</v>
      </c>
      <c r="D10" s="8">
        <v>0.02</v>
      </c>
      <c r="E10" s="8">
        <v>0.07</v>
      </c>
      <c r="F10" s="8">
        <v>0.02</v>
      </c>
      <c r="G10" s="8">
        <v>0.03</v>
      </c>
      <c r="H10" s="8">
        <v>0</v>
      </c>
      <c r="I10" s="8">
        <v>0</v>
      </c>
      <c r="J10" s="8">
        <v>0.05</v>
      </c>
      <c r="K10" s="8">
        <v>0</v>
      </c>
      <c r="L10" s="8">
        <v>0</v>
      </c>
      <c r="M10" s="8">
        <v>0.01</v>
      </c>
      <c r="N10" s="8"/>
      <c r="O10" s="8">
        <f>AVERAGE(B10:M10)</f>
        <v>0.024999999999999998</v>
      </c>
      <c r="P10" s="8">
        <f>STDEV(B10:M10)</f>
        <v>0.03261343839027655</v>
      </c>
      <c r="Q10" s="8" t="s">
        <v>41</v>
      </c>
      <c r="R10" s="8"/>
      <c r="S10" s="8"/>
      <c r="T10" s="8"/>
    </row>
    <row r="11" spans="1:20" s="7" customFormat="1" ht="12.75">
      <c r="A11" s="7" t="s">
        <v>9</v>
      </c>
      <c r="B11" s="8">
        <v>0.02</v>
      </c>
      <c r="C11" s="8">
        <v>0.01</v>
      </c>
      <c r="D11" s="8">
        <v>0.01</v>
      </c>
      <c r="E11" s="8">
        <v>0.01</v>
      </c>
      <c r="F11" s="8">
        <v>0</v>
      </c>
      <c r="G11" s="8">
        <v>0</v>
      </c>
      <c r="H11" s="8">
        <v>0.03</v>
      </c>
      <c r="I11" s="8">
        <v>0</v>
      </c>
      <c r="J11" s="8">
        <v>0</v>
      </c>
      <c r="K11" s="8">
        <v>0.05</v>
      </c>
      <c r="L11" s="8">
        <v>0.03</v>
      </c>
      <c r="M11" s="8">
        <v>0.03</v>
      </c>
      <c r="N11" s="8"/>
      <c r="O11" s="8">
        <f>AVERAGE(B11:M11)</f>
        <v>0.015833333333333335</v>
      </c>
      <c r="P11" s="8">
        <f>STDEV(B11:M11)</f>
        <v>0.016213537179739276</v>
      </c>
      <c r="Q11" s="8" t="s">
        <v>41</v>
      </c>
      <c r="R11" s="8"/>
      <c r="S11" s="8"/>
      <c r="T11" s="8"/>
    </row>
    <row r="12" spans="1:20" s="7" customFormat="1" ht="12.75">
      <c r="A12" s="7" t="s">
        <v>10</v>
      </c>
      <c r="B12" s="8">
        <v>0</v>
      </c>
      <c r="C12" s="8">
        <v>0</v>
      </c>
      <c r="D12" s="8">
        <v>0.01</v>
      </c>
      <c r="E12" s="8">
        <v>0.05</v>
      </c>
      <c r="F12" s="8">
        <v>0</v>
      </c>
      <c r="G12" s="8">
        <v>0</v>
      </c>
      <c r="H12" s="8">
        <v>0.01</v>
      </c>
      <c r="I12" s="8">
        <v>0.01</v>
      </c>
      <c r="J12" s="8">
        <v>0.02</v>
      </c>
      <c r="K12" s="8">
        <v>0.05</v>
      </c>
      <c r="L12" s="8">
        <v>0.01</v>
      </c>
      <c r="M12" s="8">
        <v>0</v>
      </c>
      <c r="N12" s="8"/>
      <c r="O12" s="8">
        <f>AVERAGE(B12:M12)</f>
        <v>0.013333333333333336</v>
      </c>
      <c r="P12" s="8">
        <f>STDEV(B12:M12)</f>
        <v>0.018257418583505537</v>
      </c>
      <c r="Q12" s="8" t="s">
        <v>41</v>
      </c>
      <c r="R12" s="8"/>
      <c r="S12" s="8"/>
      <c r="T12" s="8"/>
    </row>
    <row r="13" spans="1:20" s="7" customFormat="1" ht="12.75">
      <c r="A13" s="7" t="s">
        <v>3</v>
      </c>
      <c r="B13" s="8">
        <v>0.01</v>
      </c>
      <c r="C13" s="8">
        <v>0.01</v>
      </c>
      <c r="D13" s="8">
        <v>0</v>
      </c>
      <c r="E13" s="8">
        <v>0</v>
      </c>
      <c r="F13" s="8">
        <v>0</v>
      </c>
      <c r="G13" s="8">
        <v>0</v>
      </c>
      <c r="H13" s="8">
        <v>0.01</v>
      </c>
      <c r="I13" s="8">
        <v>0</v>
      </c>
      <c r="J13" s="8">
        <v>0</v>
      </c>
      <c r="K13" s="8">
        <v>0.01</v>
      </c>
      <c r="L13" s="8">
        <v>0.01</v>
      </c>
      <c r="M13" s="8">
        <v>0</v>
      </c>
      <c r="N13" s="8"/>
      <c r="O13" s="8">
        <f>AVERAGE(B13:M13)</f>
        <v>0.004166666666666667</v>
      </c>
      <c r="P13" s="8">
        <f>STDEV(B13:M13)</f>
        <v>0.005149286505444372</v>
      </c>
      <c r="Q13" s="8" t="s">
        <v>41</v>
      </c>
      <c r="R13" s="8"/>
      <c r="S13" s="8"/>
      <c r="T13" s="8"/>
    </row>
    <row r="14" spans="1:20" s="7" customFormat="1" ht="12.75">
      <c r="A14" s="7" t="s">
        <v>1</v>
      </c>
      <c r="B14" s="8">
        <v>0.2</v>
      </c>
      <c r="C14" s="8">
        <v>0</v>
      </c>
      <c r="D14" s="8">
        <v>0.12</v>
      </c>
      <c r="E14" s="8">
        <v>0.13</v>
      </c>
      <c r="F14" s="8">
        <v>0.13</v>
      </c>
      <c r="G14" s="8">
        <v>0.08</v>
      </c>
      <c r="H14" s="8">
        <v>0</v>
      </c>
      <c r="I14" s="8">
        <v>0.08</v>
      </c>
      <c r="J14" s="8">
        <v>0.02</v>
      </c>
      <c r="K14" s="8">
        <v>0</v>
      </c>
      <c r="L14" s="8">
        <v>0.03</v>
      </c>
      <c r="M14" s="8">
        <v>0.05</v>
      </c>
      <c r="N14" s="8"/>
      <c r="O14" s="8">
        <f>AVERAGE(B14:M14)</f>
        <v>0.07</v>
      </c>
      <c r="P14" s="8">
        <f>STDEV(B14:M14)</f>
        <v>0.06466697906828632</v>
      </c>
      <c r="Q14" s="8" t="s">
        <v>41</v>
      </c>
      <c r="R14" s="8"/>
      <c r="S14" s="8"/>
      <c r="T14" s="8"/>
    </row>
    <row r="15" spans="1:20" s="7" customFormat="1" ht="12.75">
      <c r="A15" s="7" t="s">
        <v>11</v>
      </c>
      <c r="B15" s="8">
        <v>0</v>
      </c>
      <c r="C15" s="8">
        <v>0</v>
      </c>
      <c r="D15" s="8">
        <v>0</v>
      </c>
      <c r="E15" s="8">
        <v>0.01</v>
      </c>
      <c r="F15" s="8">
        <v>0.02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0.02</v>
      </c>
      <c r="N15" s="8"/>
      <c r="O15" s="8">
        <f>AVERAGE(B15:M15)</f>
        <v>0.004166666666666667</v>
      </c>
      <c r="P15" s="8">
        <f>STDEV(B15:M15)</f>
        <v>0.00792961461098759</v>
      </c>
      <c r="Q15" s="8" t="s">
        <v>41</v>
      </c>
      <c r="R15" s="8"/>
      <c r="S15" s="8"/>
      <c r="T15" s="8"/>
    </row>
    <row r="16" spans="1:20" ht="12.75">
      <c r="A16" s="1" t="s">
        <v>13</v>
      </c>
      <c r="B16" s="2">
        <f>SUM(B4:B9)</f>
        <v>84.51000000000002</v>
      </c>
      <c r="C16" s="2">
        <f aca="true" t="shared" si="0" ref="C16:M16">SUM(C4:C9)</f>
        <v>83.97000000000001</v>
      </c>
      <c r="D16" s="2">
        <f t="shared" si="0"/>
        <v>84.86999999999999</v>
      </c>
      <c r="E16" s="2">
        <f t="shared" si="0"/>
        <v>85.06999999999998</v>
      </c>
      <c r="F16" s="2">
        <f t="shared" si="0"/>
        <v>84.58000000000001</v>
      </c>
      <c r="G16" s="2">
        <f t="shared" si="0"/>
        <v>84.53</v>
      </c>
      <c r="H16" s="2">
        <f t="shared" si="0"/>
        <v>84.71000000000002</v>
      </c>
      <c r="I16" s="2">
        <f t="shared" si="0"/>
        <v>84.66</v>
      </c>
      <c r="J16" s="2">
        <f t="shared" si="0"/>
        <v>85.28</v>
      </c>
      <c r="K16" s="2">
        <f t="shared" si="0"/>
        <v>84.94</v>
      </c>
      <c r="L16" s="2">
        <f t="shared" si="0"/>
        <v>85.08999999999999</v>
      </c>
      <c r="M16" s="2">
        <f t="shared" si="0"/>
        <v>84.75999999999999</v>
      </c>
      <c r="N16" s="2"/>
      <c r="O16" s="2">
        <f>AVERAGE(B16:M16)</f>
        <v>84.74749999999999</v>
      </c>
      <c r="P16" s="2">
        <f>STDEV(B16:M16)</f>
        <v>0.34409631315773787</v>
      </c>
      <c r="Q16" s="2"/>
      <c r="R16" s="2"/>
      <c r="S16" s="2"/>
      <c r="T16" s="2"/>
    </row>
    <row r="17" spans="1:20" ht="12.75">
      <c r="A17" s="1" t="s">
        <v>42</v>
      </c>
      <c r="B17" s="2">
        <f>100-B16</f>
        <v>15.48999999999998</v>
      </c>
      <c r="C17" s="2">
        <f aca="true" t="shared" si="1" ref="C17:M17">100-C16</f>
        <v>16.029999999999987</v>
      </c>
      <c r="D17" s="2">
        <f t="shared" si="1"/>
        <v>15.13000000000001</v>
      </c>
      <c r="E17" s="2">
        <f t="shared" si="1"/>
        <v>14.930000000000021</v>
      </c>
      <c r="F17" s="2">
        <f t="shared" si="1"/>
        <v>15.419999999999987</v>
      </c>
      <c r="G17" s="2">
        <f t="shared" si="1"/>
        <v>15.469999999999999</v>
      </c>
      <c r="H17" s="2">
        <f t="shared" si="1"/>
        <v>15.289999999999978</v>
      </c>
      <c r="I17" s="2">
        <f t="shared" si="1"/>
        <v>15.340000000000003</v>
      </c>
      <c r="J17" s="2">
        <f t="shared" si="1"/>
        <v>14.719999999999999</v>
      </c>
      <c r="K17" s="2">
        <f t="shared" si="1"/>
        <v>15.060000000000002</v>
      </c>
      <c r="L17" s="2">
        <f t="shared" si="1"/>
        <v>14.91000000000001</v>
      </c>
      <c r="M17" s="2">
        <f t="shared" si="1"/>
        <v>15.240000000000009</v>
      </c>
      <c r="N17" s="2"/>
      <c r="O17" s="2">
        <f>AVERAGE(B17:M17)</f>
        <v>15.252499999999998</v>
      </c>
      <c r="P17" s="2">
        <f>STDEV(B17:M17)</f>
        <v>0.34409631315569544</v>
      </c>
      <c r="Q17" s="2"/>
      <c r="R17" s="2"/>
      <c r="S17" s="2"/>
      <c r="T17" s="2"/>
    </row>
    <row r="18" spans="1:20" ht="12.75">
      <c r="A18" s="1" t="s">
        <v>44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1" t="s">
        <v>43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 t="s">
        <v>27</v>
      </c>
      <c r="P20" s="2" t="s">
        <v>28</v>
      </c>
      <c r="Q20" s="2"/>
      <c r="R20" s="2" t="s">
        <v>39</v>
      </c>
      <c r="S20" s="2"/>
      <c r="T20" s="2" t="s">
        <v>40</v>
      </c>
    </row>
    <row r="21" spans="1:20" ht="12.75">
      <c r="A21" s="1" t="s">
        <v>35</v>
      </c>
      <c r="B21" s="2">
        <v>29.966007320632</v>
      </c>
      <c r="C21" s="2">
        <v>29.866523985154483</v>
      </c>
      <c r="D21" s="2">
        <v>29.737290945984338</v>
      </c>
      <c r="E21" s="2">
        <v>30.055686352841594</v>
      </c>
      <c r="F21" s="2">
        <v>29.805267638627406</v>
      </c>
      <c r="G21" s="2">
        <v>29.748898950291313</v>
      </c>
      <c r="H21" s="2">
        <v>30.104956725231066</v>
      </c>
      <c r="I21" s="2">
        <v>29.877714257615747</v>
      </c>
      <c r="J21" s="2">
        <v>29.88202817026322</v>
      </c>
      <c r="K21" s="2">
        <v>29.973852605824366</v>
      </c>
      <c r="L21" s="2">
        <v>29.719220796137062</v>
      </c>
      <c r="M21" s="2">
        <v>29.754395554627454</v>
      </c>
      <c r="N21" s="2"/>
      <c r="O21" s="2">
        <f>AVERAGE(B21:M21)</f>
        <v>29.87432027526917</v>
      </c>
      <c r="P21" s="2">
        <f>STDEV(B21:M21)</f>
        <v>0.1287158031121905</v>
      </c>
      <c r="Q21" s="2">
        <f>O21*36/36.13</f>
        <v>29.766828948510657</v>
      </c>
      <c r="R21" s="5">
        <f>36-R22</f>
        <v>29.9</v>
      </c>
      <c r="S21" s="2">
        <v>4</v>
      </c>
      <c r="T21" s="2">
        <f>R21*S21</f>
        <v>119.6</v>
      </c>
    </row>
    <row r="22" spans="1:20" ht="12.75">
      <c r="A22" s="1" t="s">
        <v>29</v>
      </c>
      <c r="B22" s="2">
        <v>6.017697306026302</v>
      </c>
      <c r="C22" s="2">
        <v>6.065199317154843</v>
      </c>
      <c r="D22" s="2">
        <v>6.27340735014278</v>
      </c>
      <c r="E22" s="2">
        <v>6.011973170960454</v>
      </c>
      <c r="F22" s="2">
        <v>6.314417380599923</v>
      </c>
      <c r="G22" s="2">
        <v>6.28424957737421</v>
      </c>
      <c r="H22" s="2">
        <v>5.924164665686252</v>
      </c>
      <c r="I22" s="2">
        <v>6.153573215056608</v>
      </c>
      <c r="J22" s="2">
        <v>6.082930816333</v>
      </c>
      <c r="K22" s="2">
        <v>6.062636539950739</v>
      </c>
      <c r="L22" s="2">
        <v>6.224859790691979</v>
      </c>
      <c r="M22" s="2">
        <v>6.2521251891105925</v>
      </c>
      <c r="N22" s="2"/>
      <c r="O22" s="2">
        <f>AVERAGE(B22:M22)</f>
        <v>6.138936193257305</v>
      </c>
      <c r="P22" s="2">
        <f>STDEV(B22:M22)</f>
        <v>0.12853780011201277</v>
      </c>
      <c r="Q22" s="2">
        <f>O22*36/36.13</f>
        <v>6.116847577007002</v>
      </c>
      <c r="R22" s="5">
        <v>6.1</v>
      </c>
      <c r="S22" s="2">
        <v>3</v>
      </c>
      <c r="T22" s="2">
        <f>R22*S22</f>
        <v>18.299999999999997</v>
      </c>
    </row>
    <row r="23" spans="1:20" ht="12.75">
      <c r="A23" s="1" t="s">
        <v>30</v>
      </c>
      <c r="B23" s="2">
        <v>1.834974257951505</v>
      </c>
      <c r="C23" s="2">
        <v>1.8757261605674793</v>
      </c>
      <c r="D23" s="2">
        <v>1.9238051991002778</v>
      </c>
      <c r="E23" s="2">
        <v>1.8524852957841187</v>
      </c>
      <c r="F23" s="2">
        <v>1.9540102871097271</v>
      </c>
      <c r="G23" s="2">
        <v>1.8686757819281552</v>
      </c>
      <c r="H23" s="2">
        <v>1.8422305337515543</v>
      </c>
      <c r="I23" s="2">
        <v>1.8550248178002002</v>
      </c>
      <c r="J23" s="2">
        <v>1.9144398836939294</v>
      </c>
      <c r="K23" s="2">
        <v>1.9082395711817293</v>
      </c>
      <c r="L23" s="2">
        <v>1.9755739811178525</v>
      </c>
      <c r="M23" s="2">
        <v>1.9742472575592176</v>
      </c>
      <c r="N23" s="2"/>
      <c r="O23" s="2">
        <f>AVERAGE(B23:M23)</f>
        <v>1.8982860856288122</v>
      </c>
      <c r="P23" s="2">
        <f>STDEV(B23:M23)</f>
        <v>0.05078074943811982</v>
      </c>
      <c r="Q23" s="2">
        <f>O23*36/36.13</f>
        <v>1.8914558284704464</v>
      </c>
      <c r="R23" s="5">
        <v>1.9</v>
      </c>
      <c r="S23" s="2">
        <v>2</v>
      </c>
      <c r="T23" s="2">
        <f>R23*S23</f>
        <v>3.8</v>
      </c>
    </row>
    <row r="24" spans="1:20" ht="12.75">
      <c r="A24" s="1" t="s">
        <v>31</v>
      </c>
      <c r="B24" s="2">
        <v>1.9117162569799893</v>
      </c>
      <c r="C24" s="2">
        <v>2.0223157264330025</v>
      </c>
      <c r="D24" s="2">
        <v>1.9600452738268208</v>
      </c>
      <c r="E24" s="2">
        <v>1.785266655649475</v>
      </c>
      <c r="F24" s="2">
        <v>1.5799700115870499</v>
      </c>
      <c r="G24" s="2">
        <v>1.6281501625971888</v>
      </c>
      <c r="H24" s="2">
        <v>1.8404214674382433</v>
      </c>
      <c r="I24" s="2">
        <v>1.8318809038704034</v>
      </c>
      <c r="J24" s="2">
        <v>1.9793571399959087</v>
      </c>
      <c r="K24" s="2">
        <v>1.6492561533587102</v>
      </c>
      <c r="L24" s="2">
        <v>2.0219857722870715</v>
      </c>
      <c r="M24" s="2">
        <v>1.9037318161828487</v>
      </c>
      <c r="N24" s="2"/>
      <c r="O24" s="2">
        <f>AVERAGE(B24:M24)</f>
        <v>1.842841445017226</v>
      </c>
      <c r="P24" s="2">
        <f>STDEV(B24:M24)</f>
        <v>0.15410687132965448</v>
      </c>
      <c r="Q24" s="2">
        <f>O24*36/36.13</f>
        <v>1.836210684213123</v>
      </c>
      <c r="R24" s="5">
        <v>1.85</v>
      </c>
      <c r="S24" s="2">
        <v>1</v>
      </c>
      <c r="T24" s="2">
        <f>R24*S24</f>
        <v>1.85</v>
      </c>
    </row>
    <row r="25" spans="1:20" ht="12.75">
      <c r="A25" s="1" t="s">
        <v>32</v>
      </c>
      <c r="B25" s="2">
        <v>0.22960916964939931</v>
      </c>
      <c r="C25" s="2">
        <v>0.2494458253130689</v>
      </c>
      <c r="D25" s="2">
        <v>0.2467719419063396</v>
      </c>
      <c r="E25" s="2">
        <v>0.18380149480538796</v>
      </c>
      <c r="F25" s="2">
        <v>0.1583241068267399</v>
      </c>
      <c r="G25" s="2">
        <v>0.14970124184521544</v>
      </c>
      <c r="H25" s="2">
        <v>0.228692468902089</v>
      </c>
      <c r="I25" s="2">
        <v>0.2290719144610122</v>
      </c>
      <c r="J25" s="2">
        <v>0.3069632829658657</v>
      </c>
      <c r="K25" s="2">
        <v>0.28921736464275494</v>
      </c>
      <c r="L25" s="2">
        <v>0.29937803262431106</v>
      </c>
      <c r="M25" s="2">
        <v>0.23816834192625544</v>
      </c>
      <c r="N25" s="2"/>
      <c r="O25" s="2">
        <f>AVERAGE(B25:M25)</f>
        <v>0.2340954321557033</v>
      </c>
      <c r="P25" s="2">
        <f>STDEV(B25:M25)</f>
        <v>0.05089257280870058</v>
      </c>
      <c r="Q25" s="2">
        <f>O25*36/36.13</f>
        <v>0.23325312918918678</v>
      </c>
      <c r="R25" s="5">
        <v>0.23</v>
      </c>
      <c r="S25" s="2">
        <v>1</v>
      </c>
      <c r="T25" s="2">
        <f>R25*S25</f>
        <v>0.23</v>
      </c>
    </row>
    <row r="26" spans="1:20" ht="12.75">
      <c r="A26" s="1" t="s">
        <v>33</v>
      </c>
      <c r="B26" s="2">
        <v>0.13580242843034948</v>
      </c>
      <c r="C26" s="2">
        <v>0.15754611751825534</v>
      </c>
      <c r="D26" s="2">
        <v>0.08809327585029426</v>
      </c>
      <c r="E26" s="2">
        <v>0.0336481668645875</v>
      </c>
      <c r="F26" s="2">
        <v>0.09468130552867916</v>
      </c>
      <c r="G26" s="2">
        <v>0.31822624920671416</v>
      </c>
      <c r="H26" s="2">
        <v>0.02705204908676618</v>
      </c>
      <c r="I26" s="2">
        <v>0.12871043521768305</v>
      </c>
      <c r="J26" s="2">
        <v>0.053947339799245694</v>
      </c>
      <c r="K26" s="2">
        <v>0.08086364824270019</v>
      </c>
      <c r="L26" s="2">
        <v>0.08801283811436333</v>
      </c>
      <c r="M26" s="2">
        <v>0.0678237704654317</v>
      </c>
      <c r="N26" s="2"/>
      <c r="O26" s="2">
        <f>AVERAGE(B26:M26)</f>
        <v>0.1062006353604225</v>
      </c>
      <c r="P26" s="2">
        <f>STDEV(B26:M26)</f>
        <v>0.07754122485414065</v>
      </c>
      <c r="Q26" s="2">
        <f>O26*36/36.13</f>
        <v>0.10581851295253832</v>
      </c>
      <c r="R26" s="5">
        <v>0.11</v>
      </c>
      <c r="S26" s="2">
        <v>2</v>
      </c>
      <c r="T26" s="2">
        <f>R26*S26</f>
        <v>0.22</v>
      </c>
    </row>
    <row r="27" spans="1:20" ht="12.75">
      <c r="A27" s="1" t="s">
        <v>34</v>
      </c>
      <c r="B27" s="2" t="s">
        <v>34</v>
      </c>
      <c r="C27" s="2" t="s">
        <v>34</v>
      </c>
      <c r="D27" s="2" t="s">
        <v>34</v>
      </c>
      <c r="E27" s="2" t="s">
        <v>34</v>
      </c>
      <c r="F27" s="2" t="s">
        <v>34</v>
      </c>
      <c r="G27" s="2" t="s">
        <v>34</v>
      </c>
      <c r="H27" s="2" t="s">
        <v>34</v>
      </c>
      <c r="I27" s="2" t="s">
        <v>34</v>
      </c>
      <c r="J27" s="2" t="s">
        <v>34</v>
      </c>
      <c r="K27" s="2" t="s">
        <v>34</v>
      </c>
      <c r="L27" s="2" t="s">
        <v>34</v>
      </c>
      <c r="M27" s="2" t="s">
        <v>34</v>
      </c>
      <c r="N27" s="2"/>
      <c r="O27" s="2"/>
      <c r="P27" s="2"/>
      <c r="Q27" s="2"/>
      <c r="R27" s="2"/>
      <c r="S27" s="2"/>
      <c r="T27" s="6">
        <f>SUM(T21:T26)</f>
        <v>143.99999999999997</v>
      </c>
    </row>
    <row r="28" spans="1:20" ht="12.75">
      <c r="A28" s="1" t="s">
        <v>45</v>
      </c>
      <c r="B28" s="1">
        <v>45.322504075276775</v>
      </c>
      <c r="C28" s="2">
        <v>46.80808366504366</v>
      </c>
      <c r="D28" s="2">
        <v>44.455849950949016</v>
      </c>
      <c r="E28" s="2">
        <v>43.77726255081039</v>
      </c>
      <c r="F28" s="2">
        <v>45.031459228896644</v>
      </c>
      <c r="G28" s="2">
        <v>45.18103734014261</v>
      </c>
      <c r="H28" s="2">
        <v>44.74444587577325</v>
      </c>
      <c r="I28" s="2">
        <v>44.911353670246015</v>
      </c>
      <c r="J28" s="2">
        <v>43.374225407744376</v>
      </c>
      <c r="K28" s="2">
        <v>44.11197811374106</v>
      </c>
      <c r="L28" s="2">
        <v>43.93332579517759</v>
      </c>
      <c r="M28" s="2">
        <v>44.73035246679138</v>
      </c>
      <c r="N28" s="2"/>
      <c r="O28" s="2">
        <f>AVERAGE(B28:M28)</f>
        <v>44.6984898450494</v>
      </c>
      <c r="P28" s="2">
        <f>STDEV(B28:M28)</f>
        <v>0.8955760417404691</v>
      </c>
      <c r="Q28" s="2"/>
      <c r="R28" s="5">
        <v>43.8</v>
      </c>
      <c r="S28" s="2"/>
      <c r="T28" s="2"/>
    </row>
    <row r="29" spans="1:20" ht="12.75">
      <c r="A29" s="1" t="s">
        <v>46</v>
      </c>
      <c r="C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 t="s">
        <v>47</v>
      </c>
      <c r="R29" s="5">
        <f>R28/2</f>
        <v>21.9</v>
      </c>
      <c r="S29" s="2"/>
      <c r="T29" s="2"/>
    </row>
    <row r="30" spans="3:20" ht="12.75">
      <c r="C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5"/>
      <c r="S30" s="2"/>
      <c r="T30" s="2"/>
    </row>
    <row r="31" spans="2:4" ht="20.25">
      <c r="B31" s="1" t="s">
        <v>36</v>
      </c>
      <c r="D31" s="4" t="s">
        <v>38</v>
      </c>
    </row>
    <row r="32" spans="2:4" ht="20.25">
      <c r="B32" s="1" t="s">
        <v>37</v>
      </c>
      <c r="D32" s="4" t="s">
        <v>48</v>
      </c>
    </row>
    <row r="34" spans="1:16" ht="12.75">
      <c r="A34" s="1" t="s">
        <v>49</v>
      </c>
      <c r="B34" s="1" t="s">
        <v>50</v>
      </c>
      <c r="C34" s="1" t="s">
        <v>51</v>
      </c>
      <c r="D34" s="1" t="s">
        <v>52</v>
      </c>
      <c r="E34" s="1" t="s">
        <v>53</v>
      </c>
      <c r="F34" s="1" t="s">
        <v>54</v>
      </c>
      <c r="G34" s="1" t="s">
        <v>55</v>
      </c>
      <c r="H34" s="1" t="s">
        <v>56</v>
      </c>
      <c r="O34" s="2"/>
      <c r="P34" s="2"/>
    </row>
    <row r="35" spans="1:16" ht="12.75">
      <c r="A35" s="1" t="s">
        <v>57</v>
      </c>
      <c r="B35" s="1" t="s">
        <v>32</v>
      </c>
      <c r="C35" s="1" t="s">
        <v>58</v>
      </c>
      <c r="D35" s="1">
        <v>20</v>
      </c>
      <c r="E35" s="1">
        <v>10</v>
      </c>
      <c r="F35" s="1">
        <v>600</v>
      </c>
      <c r="G35" s="1">
        <v>-600</v>
      </c>
      <c r="H35" s="1" t="s">
        <v>59</v>
      </c>
      <c r="O35" s="2"/>
      <c r="P35" s="2"/>
    </row>
    <row r="36" spans="1:16" ht="12.75">
      <c r="A36" s="1" t="s">
        <v>57</v>
      </c>
      <c r="B36" s="1" t="s">
        <v>60</v>
      </c>
      <c r="C36" s="1" t="s">
        <v>58</v>
      </c>
      <c r="D36" s="1">
        <v>20</v>
      </c>
      <c r="E36" s="1">
        <v>10</v>
      </c>
      <c r="F36" s="1">
        <v>0</v>
      </c>
      <c r="G36" s="1">
        <v>-700</v>
      </c>
      <c r="H36" s="1" t="s">
        <v>61</v>
      </c>
      <c r="O36" s="2"/>
      <c r="P36" s="2"/>
    </row>
    <row r="37" spans="1:16" ht="12.75">
      <c r="A37" s="1" t="s">
        <v>57</v>
      </c>
      <c r="B37" s="1" t="s">
        <v>35</v>
      </c>
      <c r="C37" s="1" t="s">
        <v>58</v>
      </c>
      <c r="D37" s="1">
        <v>20</v>
      </c>
      <c r="E37" s="1">
        <v>10</v>
      </c>
      <c r="F37" s="1">
        <v>600</v>
      </c>
      <c r="G37" s="1">
        <v>-600</v>
      </c>
      <c r="H37" s="1" t="s">
        <v>62</v>
      </c>
      <c r="O37" s="2"/>
      <c r="P37" s="2"/>
    </row>
    <row r="38" spans="1:16" ht="12.75">
      <c r="A38" s="1" t="s">
        <v>57</v>
      </c>
      <c r="B38" s="1" t="s">
        <v>33</v>
      </c>
      <c r="C38" s="1" t="s">
        <v>58</v>
      </c>
      <c r="D38" s="1">
        <v>20</v>
      </c>
      <c r="E38" s="1">
        <v>10</v>
      </c>
      <c r="F38" s="1">
        <v>600</v>
      </c>
      <c r="G38" s="1">
        <v>-600</v>
      </c>
      <c r="H38" s="1" t="s">
        <v>62</v>
      </c>
      <c r="O38" s="2"/>
      <c r="P38" s="2"/>
    </row>
    <row r="39" spans="1:16" ht="12.75">
      <c r="A39" s="1" t="s">
        <v>57</v>
      </c>
      <c r="B39" s="1" t="s">
        <v>29</v>
      </c>
      <c r="C39" s="1" t="s">
        <v>58</v>
      </c>
      <c r="D39" s="1">
        <v>20</v>
      </c>
      <c r="E39" s="1">
        <v>10</v>
      </c>
      <c r="F39" s="1">
        <v>600</v>
      </c>
      <c r="G39" s="1">
        <v>-600</v>
      </c>
      <c r="H39" s="1" t="s">
        <v>63</v>
      </c>
      <c r="O39" s="2"/>
      <c r="P39" s="2"/>
    </row>
    <row r="40" spans="1:16" ht="12.75">
      <c r="A40" s="1" t="s">
        <v>64</v>
      </c>
      <c r="B40" s="1" t="s">
        <v>65</v>
      </c>
      <c r="C40" s="1" t="s">
        <v>58</v>
      </c>
      <c r="D40" s="1">
        <v>20</v>
      </c>
      <c r="E40" s="1">
        <v>10</v>
      </c>
      <c r="F40" s="1">
        <v>600</v>
      </c>
      <c r="G40" s="1">
        <v>-600</v>
      </c>
      <c r="H40" s="1" t="s">
        <v>66</v>
      </c>
      <c r="O40" s="2"/>
      <c r="P40" s="2"/>
    </row>
    <row r="41" spans="1:16" ht="12.75">
      <c r="A41" s="1" t="s">
        <v>64</v>
      </c>
      <c r="B41" s="1" t="s">
        <v>31</v>
      </c>
      <c r="C41" s="1" t="s">
        <v>58</v>
      </c>
      <c r="D41" s="1">
        <v>20</v>
      </c>
      <c r="E41" s="1">
        <v>10</v>
      </c>
      <c r="F41" s="1">
        <v>600</v>
      </c>
      <c r="G41" s="1">
        <v>-600</v>
      </c>
      <c r="H41" s="1" t="s">
        <v>67</v>
      </c>
      <c r="O41" s="2"/>
      <c r="P41" s="2"/>
    </row>
    <row r="42" spans="1:16" ht="12.75">
      <c r="A42" s="1" t="s">
        <v>64</v>
      </c>
      <c r="B42" s="1" t="s">
        <v>30</v>
      </c>
      <c r="C42" s="1" t="s">
        <v>58</v>
      </c>
      <c r="D42" s="1">
        <v>20</v>
      </c>
      <c r="E42" s="1">
        <v>10</v>
      </c>
      <c r="F42" s="1">
        <v>500</v>
      </c>
      <c r="G42" s="1">
        <v>-500</v>
      </c>
      <c r="H42" s="1" t="s">
        <v>62</v>
      </c>
      <c r="O42" s="2"/>
      <c r="P42" s="2"/>
    </row>
    <row r="43" spans="1:16" ht="12.75">
      <c r="A43" s="1" t="s">
        <v>64</v>
      </c>
      <c r="B43" s="1" t="s">
        <v>68</v>
      </c>
      <c r="C43" s="1" t="s">
        <v>58</v>
      </c>
      <c r="D43" s="1">
        <v>20</v>
      </c>
      <c r="E43" s="1">
        <v>10</v>
      </c>
      <c r="F43" s="1">
        <v>600</v>
      </c>
      <c r="G43" s="1">
        <v>-600</v>
      </c>
      <c r="H43" s="1" t="s">
        <v>69</v>
      </c>
      <c r="O43" s="2"/>
      <c r="P43" s="2"/>
    </row>
    <row r="44" spans="1:16" ht="12.75">
      <c r="A44" s="1" t="s">
        <v>64</v>
      </c>
      <c r="B44" s="1" t="s">
        <v>70</v>
      </c>
      <c r="C44" s="1" t="s">
        <v>58</v>
      </c>
      <c r="D44" s="1">
        <v>20</v>
      </c>
      <c r="E44" s="1">
        <v>10</v>
      </c>
      <c r="F44" s="1">
        <v>600</v>
      </c>
      <c r="G44" s="1">
        <v>-600</v>
      </c>
      <c r="H44" s="1" t="s">
        <v>71</v>
      </c>
      <c r="O44" s="2"/>
      <c r="P44" s="2"/>
    </row>
    <row r="45" spans="1:16" ht="12.75">
      <c r="A45" s="1" t="s">
        <v>64</v>
      </c>
      <c r="B45" s="1" t="s">
        <v>72</v>
      </c>
      <c r="C45" s="1" t="s">
        <v>58</v>
      </c>
      <c r="D45" s="1">
        <v>20</v>
      </c>
      <c r="E45" s="1">
        <v>10</v>
      </c>
      <c r="F45" s="1">
        <v>600</v>
      </c>
      <c r="G45" s="1">
        <v>-600</v>
      </c>
      <c r="H45" s="1" t="s">
        <v>73</v>
      </c>
      <c r="O45" s="2"/>
      <c r="P45" s="2"/>
    </row>
    <row r="46" spans="1:16" ht="12.75">
      <c r="A46" s="1" t="s">
        <v>74</v>
      </c>
      <c r="B46" s="1" t="s">
        <v>75</v>
      </c>
      <c r="C46" s="1" t="s">
        <v>58</v>
      </c>
      <c r="D46" s="1">
        <v>20</v>
      </c>
      <c r="E46" s="1">
        <v>10</v>
      </c>
      <c r="F46" s="1">
        <v>500</v>
      </c>
      <c r="G46" s="1">
        <v>-500</v>
      </c>
      <c r="H46" s="1" t="s">
        <v>76</v>
      </c>
      <c r="O46" s="2"/>
      <c r="P4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2008-08-13T20:49:04Z</dcterms:created>
  <dcterms:modified xsi:type="dcterms:W3CDTF">2008-08-13T21:31:26Z</dcterms:modified>
  <cp:category/>
  <cp:version/>
  <cp:contentType/>
  <cp:contentStatus/>
</cp:coreProperties>
</file>