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6485" windowHeight="109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<sst xmlns="http://schemas.openxmlformats.org/spreadsheetml/2006/main" count="124" uniqueCount="80">
  <si>
    <t>clintonite70197clintonite70197clintonite70197clintonite70197clintonite70197clintonite70197clintonite70197clintonite70197clintonite70197clintonite70197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</si>
  <si>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</si>
  <si>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</si>
  <si>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</si>
  <si>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</si>
  <si>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</si>
  <si>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</si>
  <si>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</si>
  <si>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</si>
  <si>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</si>
  <si>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</si>
  <si>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</si>
  <si>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</si>
  <si>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</si>
  <si>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</si>
  <si>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</si>
  <si>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</si>
  <si>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</si>
  <si>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</si>
  <si>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</si>
  <si>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</si>
  <si>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</si>
  <si>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</si>
  <si>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</si>
  <si>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MnO</t>
  </si>
  <si>
    <t>Fe2O3</t>
  </si>
  <si>
    <t>Cr2O3</t>
  </si>
  <si>
    <t>TiO2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</si>
  <si>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</si>
  <si>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</si>
  <si>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</si>
  <si>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</si>
  <si>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</si>
  <si>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</si>
  <si>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</si>
  <si>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</si>
  <si>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</si>
  <si>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</si>
  <si>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</si>
  <si>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</si>
  <si>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</si>
  <si>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</si>
  <si>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</si>
  <si>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</si>
  <si>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</si>
  <si>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</si>
  <si>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</si>
  <si>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</si>
  <si>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</si>
  <si>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</si>
  <si>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</si>
  <si>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</si>
  <si>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</si>
  <si>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</si>
  <si>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</si>
  <si>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</si>
  <si>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</si>
  <si>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</si>
  <si>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</si>
  <si>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</si>
  <si>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rhod-791</t>
  </si>
  <si>
    <t>chrom-s</t>
  </si>
  <si>
    <t>LIF</t>
  </si>
  <si>
    <t>fayalite</t>
  </si>
  <si>
    <t>rutile1</t>
  </si>
  <si>
    <t xml:space="preserve"> </t>
  </si>
  <si>
    <r>
      <t>Ca(Mg,Al)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(Al,Si)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(OH,F)</t>
    </r>
    <r>
      <rPr>
        <vertAlign val="subscript"/>
        <sz val="14"/>
        <rFont val="Times New Roman"/>
        <family val="1"/>
      </rPr>
      <t>2</t>
    </r>
  </si>
  <si>
    <t>IVAl</t>
  </si>
  <si>
    <t>Al tot</t>
  </si>
  <si>
    <t>(+) charges</t>
  </si>
  <si>
    <t>average</t>
  </si>
  <si>
    <t>stdev</t>
  </si>
  <si>
    <t>in formula</t>
  </si>
  <si>
    <t>; trace amounts of Cr; OH estimated by difference</t>
  </si>
  <si>
    <t>H2O*</t>
  </si>
  <si>
    <t>not present in the wds scan; measured values are higher than the detection limit</t>
  </si>
  <si>
    <t>* = estimated by difference</t>
  </si>
  <si>
    <t>ideal</t>
  </si>
  <si>
    <t>measured</t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</si>
  <si>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2.19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0.66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2.81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1.19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</si>
</sst>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">
      <selection activeCell="P46" sqref="P46"/>
    </sheetView>
  </sheetViews>
  <sheetFormatPr defaultColWidth="9.00390625" defaultRowHeight="13.5"/>
  <cols>
    <col min="1" max="15" width="5.25390625" style="1" customWidth="1"/>
    <col min="16" max="16" width="3.375" style="1" customWidth="1"/>
    <col min="17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70</v>
      </c>
      <c r="N3" s="1" t="s">
        <v>71</v>
      </c>
    </row>
    <row r="4" spans="1:26" ht="12.75">
      <c r="A4" s="1" t="s">
        <v>22</v>
      </c>
      <c r="B4" s="2">
        <v>42</v>
      </c>
      <c r="C4" s="2">
        <v>42.03</v>
      </c>
      <c r="D4" s="2">
        <v>41.87</v>
      </c>
      <c r="E4" s="2">
        <v>42.03</v>
      </c>
      <c r="F4" s="2">
        <v>42.23</v>
      </c>
      <c r="G4" s="2">
        <v>41.94</v>
      </c>
      <c r="H4" s="2">
        <v>42.21</v>
      </c>
      <c r="I4" s="2">
        <v>42.11</v>
      </c>
      <c r="J4" s="2">
        <v>41.73</v>
      </c>
      <c r="K4" s="2">
        <v>42.1</v>
      </c>
      <c r="L4" s="2"/>
      <c r="M4" s="2">
        <f>AVERAGE(B4:K4)</f>
        <v>42.025000000000006</v>
      </c>
      <c r="N4" s="2">
        <f>STDEV(B4:K4)</f>
        <v>0.15204166095508104</v>
      </c>
      <c r="O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" t="s">
        <v>21</v>
      </c>
      <c r="B5" s="2">
        <v>21.04</v>
      </c>
      <c r="C5" s="2">
        <v>21.26</v>
      </c>
      <c r="D5" s="2">
        <v>21.03</v>
      </c>
      <c r="E5" s="2">
        <v>20.99</v>
      </c>
      <c r="F5" s="2">
        <v>21.52</v>
      </c>
      <c r="G5" s="2">
        <v>21.09</v>
      </c>
      <c r="H5" s="2">
        <v>21.25</v>
      </c>
      <c r="I5" s="2">
        <v>21.01</v>
      </c>
      <c r="J5" s="2">
        <v>21.49</v>
      </c>
      <c r="K5" s="2">
        <v>21.34</v>
      </c>
      <c r="L5" s="2"/>
      <c r="M5" s="2">
        <f aca="true" t="shared" si="0" ref="M5:M15">AVERAGE(B5:K5)</f>
        <v>21.202</v>
      </c>
      <c r="N5" s="2">
        <f aca="true" t="shared" si="1" ref="N5:N15">STDEV(B5:K5)</f>
        <v>0.19971090216709916</v>
      </c>
      <c r="O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1" t="s">
        <v>20</v>
      </c>
      <c r="B6" s="2">
        <v>16.55</v>
      </c>
      <c r="C6" s="2">
        <v>18.47</v>
      </c>
      <c r="D6" s="2">
        <v>17.23</v>
      </c>
      <c r="E6" s="2">
        <v>17.38</v>
      </c>
      <c r="F6" s="2">
        <v>16.86</v>
      </c>
      <c r="G6" s="2">
        <v>16.52</v>
      </c>
      <c r="H6" s="2">
        <v>16.5</v>
      </c>
      <c r="I6" s="2">
        <v>17</v>
      </c>
      <c r="J6" s="2">
        <v>16.79</v>
      </c>
      <c r="K6" s="2">
        <v>17.09</v>
      </c>
      <c r="L6" s="2"/>
      <c r="M6" s="2">
        <f t="shared" si="0"/>
        <v>17.038999999999998</v>
      </c>
      <c r="N6" s="2">
        <f t="shared" si="1"/>
        <v>0.5866751893320823</v>
      </c>
      <c r="O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1" t="s">
        <v>23</v>
      </c>
      <c r="B7" s="2">
        <v>12.95</v>
      </c>
      <c r="C7" s="2">
        <v>13.07</v>
      </c>
      <c r="D7" s="2">
        <v>13.22</v>
      </c>
      <c r="E7" s="2">
        <v>13.13</v>
      </c>
      <c r="F7" s="2">
        <v>13.16</v>
      </c>
      <c r="G7" s="2">
        <v>12.95</v>
      </c>
      <c r="H7" s="2">
        <v>12.97</v>
      </c>
      <c r="I7" s="2">
        <v>13.18</v>
      </c>
      <c r="J7" s="2">
        <v>12.94</v>
      </c>
      <c r="K7" s="2">
        <v>13.19</v>
      </c>
      <c r="L7" s="2"/>
      <c r="M7" s="2">
        <f t="shared" si="0"/>
        <v>13.075999999999999</v>
      </c>
      <c r="N7" s="2">
        <f t="shared" si="1"/>
        <v>0.11354881475986892</v>
      </c>
      <c r="O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1" t="s">
        <v>25</v>
      </c>
      <c r="B8" s="2">
        <v>2.85</v>
      </c>
      <c r="C8" s="2">
        <v>2.8</v>
      </c>
      <c r="D8" s="2">
        <v>3.01</v>
      </c>
      <c r="E8" s="2">
        <v>2.8</v>
      </c>
      <c r="F8" s="2">
        <v>3</v>
      </c>
      <c r="G8" s="2">
        <v>2.97</v>
      </c>
      <c r="H8" s="2">
        <v>2.88</v>
      </c>
      <c r="I8" s="2">
        <v>2.62</v>
      </c>
      <c r="J8" s="2">
        <v>2.87</v>
      </c>
      <c r="K8" s="2">
        <v>2.84</v>
      </c>
      <c r="L8" s="2"/>
      <c r="M8" s="2">
        <f t="shared" si="0"/>
        <v>2.864</v>
      </c>
      <c r="N8" s="2">
        <f t="shared" si="1"/>
        <v>0.1153930481249054</v>
      </c>
      <c r="O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1" t="s">
        <v>26</v>
      </c>
      <c r="B9" s="2">
        <v>0.03</v>
      </c>
      <c r="C9" s="2">
        <v>0.05</v>
      </c>
      <c r="D9" s="2">
        <v>0.02</v>
      </c>
      <c r="E9" s="2">
        <v>0.09</v>
      </c>
      <c r="F9" s="2">
        <v>0.05</v>
      </c>
      <c r="G9" s="2">
        <v>0.02</v>
      </c>
      <c r="H9" s="2">
        <v>0.04</v>
      </c>
      <c r="I9" s="2">
        <v>0.05</v>
      </c>
      <c r="J9" s="2">
        <v>0.01</v>
      </c>
      <c r="K9" s="2">
        <v>0.07</v>
      </c>
      <c r="L9" s="2"/>
      <c r="M9" s="2">
        <f t="shared" si="0"/>
        <v>0.043</v>
      </c>
      <c r="N9" s="2">
        <f t="shared" si="1"/>
        <v>0.02451756739791106</v>
      </c>
      <c r="O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8" s="6" customFormat="1" ht="12.75">
      <c r="A10" s="6" t="s">
        <v>17</v>
      </c>
      <c r="B10" s="7">
        <v>0</v>
      </c>
      <c r="C10" s="7">
        <v>0.1</v>
      </c>
      <c r="D10" s="7">
        <v>0.01</v>
      </c>
      <c r="E10" s="7">
        <v>0</v>
      </c>
      <c r="F10" s="7">
        <v>0.08</v>
      </c>
      <c r="G10" s="7">
        <v>0</v>
      </c>
      <c r="H10" s="7">
        <v>0.01</v>
      </c>
      <c r="I10" s="7">
        <v>0</v>
      </c>
      <c r="J10" s="7">
        <v>0.04</v>
      </c>
      <c r="K10" s="7">
        <v>0.04</v>
      </c>
      <c r="L10" s="7"/>
      <c r="M10" s="7">
        <f t="shared" si="0"/>
        <v>0.028000000000000004</v>
      </c>
      <c r="N10" s="7">
        <f t="shared" si="1"/>
        <v>0.03645392830531285</v>
      </c>
      <c r="O10" s="7" t="s">
        <v>75</v>
      </c>
      <c r="P10" s="7"/>
      <c r="Q10" s="7"/>
      <c r="R10" s="7"/>
    </row>
    <row r="11" spans="1:26" s="6" customFormat="1" ht="12.75">
      <c r="A11" s="6" t="s">
        <v>27</v>
      </c>
      <c r="B11" s="7">
        <v>0.02</v>
      </c>
      <c r="C11" s="7">
        <v>0.09</v>
      </c>
      <c r="D11" s="7">
        <v>0.02</v>
      </c>
      <c r="E11" s="7">
        <v>0</v>
      </c>
      <c r="F11" s="7">
        <v>0</v>
      </c>
      <c r="G11" s="7">
        <v>0</v>
      </c>
      <c r="H11" s="7">
        <v>0.08</v>
      </c>
      <c r="I11" s="7">
        <v>0</v>
      </c>
      <c r="J11" s="7">
        <v>0.03</v>
      </c>
      <c r="K11" s="7">
        <v>0.04</v>
      </c>
      <c r="L11" s="7"/>
      <c r="M11" s="7">
        <f t="shared" si="0"/>
        <v>0.028000000000000004</v>
      </c>
      <c r="N11" s="7">
        <f t="shared" si="1"/>
        <v>0.033266599866332396</v>
      </c>
      <c r="O11" s="7" t="s">
        <v>75</v>
      </c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18" s="6" customFormat="1" ht="12.75">
      <c r="A12" s="6" t="s">
        <v>18</v>
      </c>
      <c r="B12" s="7">
        <v>0</v>
      </c>
      <c r="C12" s="7">
        <v>0</v>
      </c>
      <c r="D12" s="7">
        <v>0.02</v>
      </c>
      <c r="E12" s="7">
        <v>0.02</v>
      </c>
      <c r="F12" s="7">
        <v>0.04</v>
      </c>
      <c r="G12" s="7">
        <v>0.01</v>
      </c>
      <c r="H12" s="7">
        <v>0.07</v>
      </c>
      <c r="I12" s="7">
        <v>0.04</v>
      </c>
      <c r="J12" s="7">
        <v>0.06</v>
      </c>
      <c r="K12" s="7">
        <v>0.04</v>
      </c>
      <c r="L12" s="7"/>
      <c r="M12" s="7">
        <f t="shared" si="0"/>
        <v>0.03</v>
      </c>
      <c r="N12" s="7">
        <f t="shared" si="1"/>
        <v>0.024037008503093267</v>
      </c>
      <c r="O12" s="7" t="s">
        <v>75</v>
      </c>
      <c r="P12" s="7"/>
      <c r="Q12" s="7"/>
      <c r="R12" s="7"/>
    </row>
    <row r="13" spans="1:18" s="6" customFormat="1" ht="12.75">
      <c r="A13" s="6" t="s">
        <v>19</v>
      </c>
      <c r="B13" s="7">
        <v>0.01</v>
      </c>
      <c r="C13" s="7">
        <v>0.01</v>
      </c>
      <c r="D13" s="7">
        <v>0</v>
      </c>
      <c r="E13" s="7">
        <v>0.02</v>
      </c>
      <c r="F13" s="7">
        <v>0</v>
      </c>
      <c r="G13" s="7">
        <v>0</v>
      </c>
      <c r="H13" s="7">
        <v>0</v>
      </c>
      <c r="I13" s="7">
        <v>0.01</v>
      </c>
      <c r="J13" s="7">
        <v>0.02</v>
      </c>
      <c r="K13" s="7">
        <v>0</v>
      </c>
      <c r="L13" s="7"/>
      <c r="M13" s="7">
        <f t="shared" si="0"/>
        <v>0.007000000000000001</v>
      </c>
      <c r="N13" s="7">
        <f t="shared" si="1"/>
        <v>0.008232726023485645</v>
      </c>
      <c r="O13" s="7" t="s">
        <v>75</v>
      </c>
      <c r="P13" s="7"/>
      <c r="Q13" s="7"/>
      <c r="R13" s="7"/>
    </row>
    <row r="14" spans="1:18" s="6" customFormat="1" ht="12.75">
      <c r="A14" s="6" t="s">
        <v>24</v>
      </c>
      <c r="B14" s="7">
        <v>0.02</v>
      </c>
      <c r="C14" s="7">
        <v>0</v>
      </c>
      <c r="D14" s="7">
        <v>0.04</v>
      </c>
      <c r="E14" s="7">
        <v>0.01</v>
      </c>
      <c r="F14" s="7">
        <v>0</v>
      </c>
      <c r="G14" s="7">
        <v>0</v>
      </c>
      <c r="H14" s="7">
        <v>0.02</v>
      </c>
      <c r="I14" s="7">
        <v>0</v>
      </c>
      <c r="J14" s="7">
        <v>0.01</v>
      </c>
      <c r="K14" s="7">
        <v>0.01</v>
      </c>
      <c r="L14" s="7"/>
      <c r="M14" s="7">
        <f t="shared" si="0"/>
        <v>0.011</v>
      </c>
      <c r="N14" s="7">
        <f t="shared" si="1"/>
        <v>0.012866839377079189</v>
      </c>
      <c r="O14" s="7" t="s">
        <v>75</v>
      </c>
      <c r="P14" s="7"/>
      <c r="Q14" s="7"/>
      <c r="R14" s="7"/>
    </row>
    <row r="15" spans="1:18" ht="12.75">
      <c r="A15" s="1" t="s">
        <v>28</v>
      </c>
      <c r="B15" s="2">
        <v>95.46</v>
      </c>
      <c r="C15" s="2">
        <v>97.87</v>
      </c>
      <c r="D15" s="2">
        <v>96.48</v>
      </c>
      <c r="E15" s="2">
        <v>96.46</v>
      </c>
      <c r="F15" s="2">
        <v>96.94</v>
      </c>
      <c r="G15" s="2">
        <v>95.5</v>
      </c>
      <c r="H15" s="2">
        <v>96.03</v>
      </c>
      <c r="I15" s="2">
        <v>96.01</v>
      </c>
      <c r="J15" s="2">
        <v>96.01</v>
      </c>
      <c r="K15" s="2">
        <v>96.76</v>
      </c>
      <c r="L15" s="2"/>
      <c r="M15" s="2">
        <f t="shared" si="0"/>
        <v>96.352</v>
      </c>
      <c r="N15" s="2">
        <f t="shared" si="1"/>
        <v>0.7229384482792715</v>
      </c>
      <c r="O15" s="2"/>
      <c r="P15" s="2"/>
      <c r="Q15" s="2"/>
      <c r="R15" s="2"/>
    </row>
    <row r="16" spans="1:18" ht="12.75">
      <c r="A16" s="1" t="s">
        <v>74</v>
      </c>
      <c r="B16" s="2">
        <f>100-SUM(B4:B9)</f>
        <v>4.579999999999998</v>
      </c>
      <c r="C16" s="2">
        <f aca="true" t="shared" si="2" ref="C16:K16">100-SUM(C4:C9)</f>
        <v>2.319999999999993</v>
      </c>
      <c r="D16" s="2">
        <f t="shared" si="2"/>
        <v>3.6200000000000045</v>
      </c>
      <c r="E16" s="2">
        <f t="shared" si="2"/>
        <v>3.5800000000000125</v>
      </c>
      <c r="F16" s="2">
        <f t="shared" si="2"/>
        <v>3.180000000000007</v>
      </c>
      <c r="G16" s="2">
        <f t="shared" si="2"/>
        <v>4.510000000000005</v>
      </c>
      <c r="H16" s="2">
        <f t="shared" si="2"/>
        <v>4.1499999999999915</v>
      </c>
      <c r="I16" s="2">
        <f t="shared" si="2"/>
        <v>4.029999999999987</v>
      </c>
      <c r="J16" s="2">
        <f t="shared" si="2"/>
        <v>4.170000000000002</v>
      </c>
      <c r="K16" s="2">
        <f t="shared" si="2"/>
        <v>3.3700000000000045</v>
      </c>
      <c r="L16" s="2"/>
      <c r="M16" s="2">
        <f>AVERAGE(B16:K16)</f>
        <v>3.7510000000000003</v>
      </c>
      <c r="N16" s="2">
        <f>STDEV(B16:K16)</f>
        <v>0.6864797480220669</v>
      </c>
      <c r="O16" s="2"/>
      <c r="P16" s="2"/>
      <c r="Q16" s="2"/>
      <c r="R16" s="2"/>
    </row>
    <row r="17" spans="1:18" ht="12.75">
      <c r="A17" s="1" t="s">
        <v>76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1" t="s">
        <v>29</v>
      </c>
      <c r="B19" s="2" t="s">
        <v>30</v>
      </c>
      <c r="C19" s="2" t="s">
        <v>31</v>
      </c>
      <c r="D19" s="2" t="s">
        <v>32</v>
      </c>
      <c r="E19" s="2">
        <v>11</v>
      </c>
      <c r="F19" s="2" t="s">
        <v>33</v>
      </c>
      <c r="G19" s="2"/>
      <c r="H19" s="2"/>
      <c r="I19" s="2"/>
      <c r="J19" s="2"/>
      <c r="K19" s="2"/>
      <c r="L19" s="2"/>
      <c r="M19" s="1" t="s">
        <v>70</v>
      </c>
      <c r="N19" s="1" t="s">
        <v>71</v>
      </c>
      <c r="O19" s="2" t="s">
        <v>72</v>
      </c>
      <c r="P19" s="2"/>
      <c r="Q19" s="1" t="s">
        <v>69</v>
      </c>
      <c r="R19" s="2"/>
    </row>
    <row r="20" spans="1:17" ht="12.75">
      <c r="A20" s="1" t="s">
        <v>36</v>
      </c>
      <c r="B20" s="2">
        <v>1.168159401629631</v>
      </c>
      <c r="C20" s="2">
        <v>1.2685414476304189</v>
      </c>
      <c r="D20" s="2">
        <v>1.2040013911199074</v>
      </c>
      <c r="E20" s="2">
        <v>1.2123822859418518</v>
      </c>
      <c r="F20" s="2">
        <v>1.1737702227993523</v>
      </c>
      <c r="G20" s="2">
        <v>1.1658020828346742</v>
      </c>
      <c r="H20" s="2">
        <v>1.1597820659361124</v>
      </c>
      <c r="I20" s="2">
        <v>1.191813536242455</v>
      </c>
      <c r="J20" s="2">
        <v>1.1800891806117926</v>
      </c>
      <c r="K20" s="2">
        <v>1.191010400450068</v>
      </c>
      <c r="L20" s="2"/>
      <c r="M20" s="2">
        <f>AVERAGE(B20:K20)</f>
        <v>1.1915352015196263</v>
      </c>
      <c r="N20" s="2">
        <f>STDEV(B20:K20)</f>
        <v>0.031944066635991766</v>
      </c>
      <c r="O20" s="4">
        <v>1.19</v>
      </c>
      <c r="P20" s="1">
        <v>4</v>
      </c>
      <c r="Q20" s="2">
        <f>O20*P20</f>
        <v>4.76</v>
      </c>
    </row>
    <row r="21" spans="1:17" ht="12.75">
      <c r="A21" s="1" t="s">
        <v>67</v>
      </c>
      <c r="B21" s="2">
        <f>4-B20</f>
        <v>2.831840598370369</v>
      </c>
      <c r="C21" s="2">
        <f aca="true" t="shared" si="3" ref="C21:K21">4-C20</f>
        <v>2.731458552369581</v>
      </c>
      <c r="D21" s="2">
        <f t="shared" si="3"/>
        <v>2.7959986088800926</v>
      </c>
      <c r="E21" s="2">
        <f t="shared" si="3"/>
        <v>2.787617714058148</v>
      </c>
      <c r="F21" s="2">
        <f t="shared" si="3"/>
        <v>2.8262297772006475</v>
      </c>
      <c r="G21" s="2">
        <f t="shared" si="3"/>
        <v>2.8341979171653255</v>
      </c>
      <c r="H21" s="2">
        <f t="shared" si="3"/>
        <v>2.8402179340638876</v>
      </c>
      <c r="I21" s="2">
        <f t="shared" si="3"/>
        <v>2.8081864637575453</v>
      </c>
      <c r="J21" s="2">
        <f t="shared" si="3"/>
        <v>2.819910819388207</v>
      </c>
      <c r="K21" s="2">
        <f t="shared" si="3"/>
        <v>2.808989599549932</v>
      </c>
      <c r="L21" s="2"/>
      <c r="M21" s="2">
        <f>AVERAGE(B21:K21)</f>
        <v>2.8084647984803737</v>
      </c>
      <c r="N21" s="2">
        <f>STDEV(B21:K21)</f>
        <v>0.031944066635960874</v>
      </c>
      <c r="O21" s="4">
        <v>2.81</v>
      </c>
      <c r="P21" s="1">
        <v>3</v>
      </c>
      <c r="Q21" s="2">
        <f aca="true" t="shared" si="4" ref="Q21:Q28">O21*P21</f>
        <v>8.43</v>
      </c>
    </row>
    <row r="22" spans="2:17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Q22" s="2"/>
    </row>
    <row r="23" spans="1:17" ht="12.75">
      <c r="A23" s="1" t="s">
        <v>37</v>
      </c>
      <c r="B23" s="2">
        <v>2.21390199470167</v>
      </c>
      <c r="C23" s="2">
        <v>2.176755106704508</v>
      </c>
      <c r="D23" s="2">
        <v>2.1907333997007625</v>
      </c>
      <c r="E23" s="2">
        <v>2.182784163890389</v>
      </c>
      <c r="F23" s="2">
        <v>2.233450491721569</v>
      </c>
      <c r="G23" s="2">
        <v>2.2187067733955037</v>
      </c>
      <c r="H23" s="2">
        <v>2.226690850306305</v>
      </c>
      <c r="I23" s="2">
        <v>2.195806115445664</v>
      </c>
      <c r="J23" s="2">
        <v>2.2516925637546072</v>
      </c>
      <c r="K23" s="2">
        <v>2.217054922380476</v>
      </c>
      <c r="L23" s="2"/>
      <c r="M23" s="2">
        <f>AVERAGE(B23:K23)</f>
        <v>2.2107576382001453</v>
      </c>
      <c r="N23" s="2">
        <f>STDEV(B23:K23)</f>
        <v>0.02385241210386137</v>
      </c>
      <c r="O23" s="4">
        <v>2.19</v>
      </c>
      <c r="P23" s="1">
        <v>2</v>
      </c>
      <c r="Q23" s="2">
        <f t="shared" si="4"/>
        <v>4.38</v>
      </c>
    </row>
    <row r="24" spans="1:17" ht="12.75">
      <c r="A24" s="1" t="s">
        <v>38</v>
      </c>
      <c r="B24" s="2">
        <f>B31-B21</f>
        <v>0.6620486323251771</v>
      </c>
      <c r="C24" s="2">
        <f>C31-C21</f>
        <v>0.6706869808648936</v>
      </c>
      <c r="D24" s="2">
        <f>D31-D21</f>
        <v>0.6522645591684122</v>
      </c>
      <c r="E24" s="2">
        <f>E31-E21</f>
        <v>0.6678348178026869</v>
      </c>
      <c r="F24" s="2">
        <f>F31-F21</f>
        <v>0.6387629715347138</v>
      </c>
      <c r="G24" s="2">
        <f>G31-G21</f>
        <v>0.6539825130648884</v>
      </c>
      <c r="H24" s="2">
        <f>H31-H21</f>
        <v>0.6565235668222003</v>
      </c>
      <c r="I24" s="2">
        <f>I31-I21</f>
        <v>0.671181536368159</v>
      </c>
      <c r="J24" s="2">
        <f>J31-J21</f>
        <v>0.636841384551242</v>
      </c>
      <c r="K24" s="2">
        <f>K31-K21</f>
        <v>0.6489015516093883</v>
      </c>
      <c r="L24" s="2"/>
      <c r="M24" s="2">
        <f>AVERAGE(B24:K24)</f>
        <v>0.6559028514111762</v>
      </c>
      <c r="N24" s="2">
        <f>STDEV(B24:K24)</f>
        <v>0.012272799644853625</v>
      </c>
      <c r="O24" s="4">
        <v>0.66</v>
      </c>
      <c r="P24" s="1">
        <v>3</v>
      </c>
      <c r="Q24" s="2">
        <f t="shared" si="4"/>
        <v>1.98</v>
      </c>
    </row>
    <row r="25" spans="1:17" ht="12.75">
      <c r="A25" s="1" t="s">
        <v>41</v>
      </c>
      <c r="B25" s="2">
        <v>0.1513757361235046</v>
      </c>
      <c r="C25" s="2">
        <v>0.14471151663964354</v>
      </c>
      <c r="D25" s="2">
        <v>0.15827615973533363</v>
      </c>
      <c r="E25" s="2">
        <v>0.14697894951203863</v>
      </c>
      <c r="F25" s="2">
        <v>0.1571643605028927</v>
      </c>
      <c r="G25" s="2">
        <v>0.1577170084236629</v>
      </c>
      <c r="H25" s="2">
        <v>0.15233238087441658</v>
      </c>
      <c r="I25" s="2">
        <v>0.13821907466975597</v>
      </c>
      <c r="J25" s="2">
        <v>0.15179355309329412</v>
      </c>
      <c r="K25" s="2">
        <v>0.14893580901528777</v>
      </c>
      <c r="L25" s="2"/>
      <c r="M25" s="2">
        <f>AVERAGE(B25:K25)</f>
        <v>0.15075045485898303</v>
      </c>
      <c r="N25" s="2">
        <f>STDEV(B25:K25)</f>
        <v>0.006336054371197861</v>
      </c>
      <c r="O25" s="4">
        <v>0.15</v>
      </c>
      <c r="P25" s="1">
        <v>3</v>
      </c>
      <c r="Q25" s="2">
        <f t="shared" si="4"/>
        <v>0.44999999999999996</v>
      </c>
    </row>
    <row r="26" spans="1:17" ht="12.75">
      <c r="A26" s="1" t="s">
        <v>42</v>
      </c>
      <c r="B26" s="2">
        <v>0.001674172518941773</v>
      </c>
      <c r="C26" s="2">
        <v>0.0027150798971421514</v>
      </c>
      <c r="D26" s="2">
        <v>0.0011049599843448257</v>
      </c>
      <c r="E26" s="2">
        <v>0.004963718719156826</v>
      </c>
      <c r="F26" s="2">
        <v>0.002752139004645474</v>
      </c>
      <c r="G26" s="2">
        <v>0.0011158854713326776</v>
      </c>
      <c r="H26" s="2">
        <v>0.002222937639580591</v>
      </c>
      <c r="I26" s="2">
        <v>0.0027714320833131774</v>
      </c>
      <c r="J26" s="2">
        <v>0.0005556981821684499</v>
      </c>
      <c r="K26" s="2">
        <v>0.0038569710120641525</v>
      </c>
      <c r="L26" s="2"/>
      <c r="M26" s="2">
        <f>AVERAGE(B26:K26)</f>
        <v>0.0023732994512690097</v>
      </c>
      <c r="N26" s="2">
        <f>STDEV(B26:K26)</f>
        <v>0.0013472289499599306</v>
      </c>
      <c r="O26" s="4"/>
      <c r="Q26" s="2"/>
    </row>
    <row r="27" spans="2:1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  <c r="Q27" s="2"/>
    </row>
    <row r="28" spans="1:17" ht="12.75">
      <c r="A28" s="1" t="s">
        <v>39</v>
      </c>
      <c r="B28" s="2">
        <v>0.9793704930320801</v>
      </c>
      <c r="C28" s="2">
        <v>0.98</v>
      </c>
      <c r="D28" s="2">
        <v>0.9897973864071502</v>
      </c>
      <c r="E28" s="2">
        <v>0.9813584640878614</v>
      </c>
      <c r="F28" s="2">
        <v>0.9816451903153753</v>
      </c>
      <c r="G28" s="2">
        <v>0.9791690747473341</v>
      </c>
      <c r="H28" s="2">
        <v>0.9767997887213433</v>
      </c>
      <c r="I28" s="2">
        <v>0.9900290517512668</v>
      </c>
      <c r="J28" s="2">
        <v>0.9744768921994411</v>
      </c>
      <c r="K28" s="2">
        <v>0.9848983799393776</v>
      </c>
      <c r="L28" s="2"/>
      <c r="M28" s="2">
        <f>AVERAGE(B28:K28)</f>
        <v>0.981754472120123</v>
      </c>
      <c r="N28" s="2">
        <f>STDEV(B28:K28)</f>
        <v>0.005122585338205236</v>
      </c>
      <c r="O28" s="4">
        <v>1</v>
      </c>
      <c r="P28" s="1">
        <v>2</v>
      </c>
      <c r="Q28" s="2">
        <f t="shared" si="4"/>
        <v>2</v>
      </c>
    </row>
    <row r="29" spans="1:17" ht="12.75">
      <c r="A29" s="1" t="s">
        <v>28</v>
      </c>
      <c r="B29" s="2">
        <f>SUM(B20:B28)</f>
        <v>8.008371028701374</v>
      </c>
      <c r="C29" s="2">
        <f aca="true" t="shared" si="5" ref="C29:K29">SUM(C20:C28)</f>
        <v>7.9748686841061875</v>
      </c>
      <c r="D29" s="2">
        <f t="shared" si="5"/>
        <v>7.992176464996003</v>
      </c>
      <c r="E29" s="2">
        <f t="shared" si="5"/>
        <v>7.983920114012133</v>
      </c>
      <c r="F29" s="2">
        <f t="shared" si="5"/>
        <v>8.013775153079196</v>
      </c>
      <c r="G29" s="2">
        <f t="shared" si="5"/>
        <v>8.01069125510272</v>
      </c>
      <c r="H29" s="2">
        <f t="shared" si="5"/>
        <v>8.014569524363846</v>
      </c>
      <c r="I29" s="2">
        <f t="shared" si="5"/>
        <v>7.998007210318159</v>
      </c>
      <c r="J29" s="2">
        <f t="shared" si="5"/>
        <v>8.015360091780753</v>
      </c>
      <c r="K29" s="2">
        <f t="shared" si="5"/>
        <v>8.003647633956595</v>
      </c>
      <c r="L29" s="2"/>
      <c r="M29" s="2">
        <f>AVERAGE(B29:K29)</f>
        <v>8.001538716041697</v>
      </c>
      <c r="N29" s="2">
        <f>STDEV(B29:K29)</f>
        <v>0.014013044735315155</v>
      </c>
      <c r="O29" s="2">
        <v>8</v>
      </c>
      <c r="Q29" s="5">
        <f>SUM(Q20:Q28)</f>
        <v>22</v>
      </c>
    </row>
    <row r="30" spans="1:14" ht="12.75">
      <c r="A30" s="1" t="s">
        <v>65</v>
      </c>
      <c r="B30" s="2" t="s">
        <v>65</v>
      </c>
      <c r="C30" s="2" t="s">
        <v>65</v>
      </c>
      <c r="D30" s="2" t="s">
        <v>65</v>
      </c>
      <c r="E30" s="2" t="s">
        <v>65</v>
      </c>
      <c r="F30" s="2" t="s">
        <v>65</v>
      </c>
      <c r="G30" s="2" t="s">
        <v>65</v>
      </c>
      <c r="H30" s="2" t="s">
        <v>65</v>
      </c>
      <c r="I30" s="2" t="s">
        <v>65</v>
      </c>
      <c r="J30" s="2" t="s">
        <v>65</v>
      </c>
      <c r="K30" s="2" t="s">
        <v>65</v>
      </c>
      <c r="L30" s="2"/>
      <c r="M30" s="2"/>
      <c r="N30" s="2"/>
    </row>
    <row r="31" spans="1:14" ht="12.75">
      <c r="A31" s="1" t="s">
        <v>68</v>
      </c>
      <c r="B31" s="2">
        <v>3.493889230695546</v>
      </c>
      <c r="C31" s="2">
        <v>3.4021455332344748</v>
      </c>
      <c r="D31" s="2">
        <v>3.4482631680485047</v>
      </c>
      <c r="E31" s="2">
        <v>3.455452531860835</v>
      </c>
      <c r="F31" s="2">
        <v>3.4649927487353613</v>
      </c>
      <c r="G31" s="2">
        <v>3.488180430230214</v>
      </c>
      <c r="H31" s="2">
        <v>3.496741500886088</v>
      </c>
      <c r="I31" s="2">
        <v>3.4793680001257044</v>
      </c>
      <c r="J31" s="2">
        <v>3.456752203939449</v>
      </c>
      <c r="K31" s="2">
        <v>3.45789115115932</v>
      </c>
      <c r="L31" s="2"/>
      <c r="M31" s="2">
        <f>AVERAGE(B31:K31)</f>
        <v>3.4643676498915497</v>
      </c>
      <c r="N31" s="2">
        <f>STDEV(B31:K31)</f>
        <v>0.027933264207699388</v>
      </c>
    </row>
    <row r="32" spans="2:18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4:14" ht="20.25">
      <c r="D33" s="1" t="s">
        <v>77</v>
      </c>
      <c r="F33" s="3" t="s">
        <v>66</v>
      </c>
      <c r="M33" s="2"/>
      <c r="N33" s="2"/>
    </row>
    <row r="34" spans="4:16" ht="23.25">
      <c r="D34" s="1" t="s">
        <v>78</v>
      </c>
      <c r="F34" s="3" t="s">
        <v>79</v>
      </c>
      <c r="M34" s="2"/>
      <c r="N34" s="2"/>
      <c r="P34" s="1" t="s">
        <v>73</v>
      </c>
    </row>
    <row r="35" spans="6:14" ht="13.5">
      <c r="F35"/>
      <c r="M35" s="2"/>
      <c r="N35" s="2"/>
    </row>
    <row r="36" spans="1:14" ht="12.75">
      <c r="A36" s="1" t="s">
        <v>44</v>
      </c>
      <c r="B36" s="1" t="s">
        <v>45</v>
      </c>
      <c r="C36" s="1" t="s">
        <v>46</v>
      </c>
      <c r="D36" s="1" t="s">
        <v>47</v>
      </c>
      <c r="E36" s="1" t="s">
        <v>48</v>
      </c>
      <c r="F36" s="1" t="s">
        <v>49</v>
      </c>
      <c r="G36" s="1" t="s">
        <v>50</v>
      </c>
      <c r="H36" s="1" t="s">
        <v>51</v>
      </c>
      <c r="M36" s="2"/>
      <c r="N36" s="2"/>
    </row>
    <row r="37" spans="1:14" ht="12.75">
      <c r="A37" s="1" t="s">
        <v>52</v>
      </c>
      <c r="B37" s="1" t="s">
        <v>34</v>
      </c>
      <c r="C37" s="1" t="s">
        <v>53</v>
      </c>
      <c r="D37" s="1">
        <v>20</v>
      </c>
      <c r="E37" s="1">
        <v>10</v>
      </c>
      <c r="F37" s="1">
        <v>600</v>
      </c>
      <c r="G37" s="1">
        <v>-600</v>
      </c>
      <c r="H37" s="1" t="s">
        <v>54</v>
      </c>
      <c r="M37" s="2"/>
      <c r="N37" s="2"/>
    </row>
    <row r="38" spans="1:14" ht="12.75">
      <c r="A38" s="1" t="s">
        <v>52</v>
      </c>
      <c r="B38" s="1" t="s">
        <v>36</v>
      </c>
      <c r="C38" s="1" t="s">
        <v>53</v>
      </c>
      <c r="D38" s="1">
        <v>20</v>
      </c>
      <c r="E38" s="1">
        <v>10</v>
      </c>
      <c r="F38" s="1">
        <v>600</v>
      </c>
      <c r="G38" s="1">
        <v>-600</v>
      </c>
      <c r="H38" s="1" t="s">
        <v>55</v>
      </c>
      <c r="M38" s="2"/>
      <c r="N38" s="2"/>
    </row>
    <row r="39" spans="1:14" ht="12.75">
      <c r="A39" s="1" t="s">
        <v>52</v>
      </c>
      <c r="B39" s="1" t="s">
        <v>17</v>
      </c>
      <c r="C39" s="1" t="s">
        <v>53</v>
      </c>
      <c r="D39" s="1">
        <v>20</v>
      </c>
      <c r="E39" s="1">
        <v>10</v>
      </c>
      <c r="F39" s="1">
        <v>800</v>
      </c>
      <c r="G39" s="1">
        <v>-800</v>
      </c>
      <c r="H39" s="1" t="s">
        <v>56</v>
      </c>
      <c r="M39" s="2"/>
      <c r="N39" s="2"/>
    </row>
    <row r="40" spans="1:14" ht="12.75">
      <c r="A40" s="1" t="s">
        <v>52</v>
      </c>
      <c r="B40" s="1" t="s">
        <v>37</v>
      </c>
      <c r="C40" s="1" t="s">
        <v>53</v>
      </c>
      <c r="D40" s="1">
        <v>20</v>
      </c>
      <c r="E40" s="1">
        <v>10</v>
      </c>
      <c r="F40" s="1">
        <v>600</v>
      </c>
      <c r="G40" s="1">
        <v>-600</v>
      </c>
      <c r="H40" s="1" t="s">
        <v>55</v>
      </c>
      <c r="M40" s="2"/>
      <c r="N40" s="2"/>
    </row>
    <row r="41" spans="1:14" ht="12.75">
      <c r="A41" s="1" t="s">
        <v>52</v>
      </c>
      <c r="B41" s="1" t="s">
        <v>38</v>
      </c>
      <c r="C41" s="1" t="s">
        <v>53</v>
      </c>
      <c r="D41" s="1">
        <v>20</v>
      </c>
      <c r="E41" s="1">
        <v>10</v>
      </c>
      <c r="F41" s="1">
        <v>600</v>
      </c>
      <c r="G41" s="1">
        <v>-600</v>
      </c>
      <c r="H41" s="1" t="s">
        <v>57</v>
      </c>
      <c r="M41" s="2"/>
      <c r="N41" s="2"/>
    </row>
    <row r="42" spans="1:14" ht="12.75">
      <c r="A42" s="1" t="s">
        <v>58</v>
      </c>
      <c r="B42" s="1" t="s">
        <v>35</v>
      </c>
      <c r="C42" s="1" t="s">
        <v>53</v>
      </c>
      <c r="D42" s="1">
        <v>20</v>
      </c>
      <c r="E42" s="1">
        <v>10</v>
      </c>
      <c r="F42" s="1">
        <v>600</v>
      </c>
      <c r="G42" s="1">
        <v>-600</v>
      </c>
      <c r="H42" s="1" t="s">
        <v>59</v>
      </c>
      <c r="M42" s="2"/>
      <c r="N42" s="2"/>
    </row>
    <row r="43" spans="1:14" ht="12.75">
      <c r="A43" s="1" t="s">
        <v>58</v>
      </c>
      <c r="B43" s="1" t="s">
        <v>39</v>
      </c>
      <c r="C43" s="1" t="s">
        <v>53</v>
      </c>
      <c r="D43" s="1">
        <v>20</v>
      </c>
      <c r="E43" s="1">
        <v>10</v>
      </c>
      <c r="F43" s="1">
        <v>600</v>
      </c>
      <c r="G43" s="1">
        <v>-600</v>
      </c>
      <c r="H43" s="1" t="s">
        <v>55</v>
      </c>
      <c r="M43" s="2"/>
      <c r="N43" s="2"/>
    </row>
    <row r="44" spans="1:14" ht="12.75">
      <c r="A44" s="1" t="s">
        <v>58</v>
      </c>
      <c r="B44" s="1" t="s">
        <v>40</v>
      </c>
      <c r="C44" s="1" t="s">
        <v>53</v>
      </c>
      <c r="D44" s="1">
        <v>20</v>
      </c>
      <c r="E44" s="1">
        <v>10</v>
      </c>
      <c r="F44" s="1">
        <v>600</v>
      </c>
      <c r="G44" s="1">
        <v>-600</v>
      </c>
      <c r="H44" s="1" t="s">
        <v>60</v>
      </c>
      <c r="M44" s="2"/>
      <c r="N44" s="2"/>
    </row>
    <row r="45" spans="1:14" ht="12.75">
      <c r="A45" s="1" t="s">
        <v>58</v>
      </c>
      <c r="B45" s="1" t="s">
        <v>42</v>
      </c>
      <c r="C45" s="1" t="s">
        <v>53</v>
      </c>
      <c r="D45" s="1">
        <v>20</v>
      </c>
      <c r="E45" s="1">
        <v>10</v>
      </c>
      <c r="F45" s="1">
        <v>600</v>
      </c>
      <c r="G45" s="1">
        <v>-600</v>
      </c>
      <c r="H45" s="1" t="s">
        <v>61</v>
      </c>
      <c r="M45" s="2"/>
      <c r="N45" s="2"/>
    </row>
    <row r="46" spans="1:14" ht="12.75">
      <c r="A46" s="1" t="s">
        <v>62</v>
      </c>
      <c r="B46" s="1" t="s">
        <v>41</v>
      </c>
      <c r="C46" s="1" t="s">
        <v>53</v>
      </c>
      <c r="D46" s="1">
        <v>20</v>
      </c>
      <c r="E46" s="1">
        <v>10</v>
      </c>
      <c r="F46" s="1">
        <v>500</v>
      </c>
      <c r="G46" s="1">
        <v>-500</v>
      </c>
      <c r="H46" s="1" t="s">
        <v>63</v>
      </c>
      <c r="M46" s="2"/>
      <c r="N46" s="2"/>
    </row>
    <row r="47" spans="1:14" ht="12.75">
      <c r="A47" s="1" t="s">
        <v>62</v>
      </c>
      <c r="B47" s="1" t="s">
        <v>43</v>
      </c>
      <c r="C47" s="1" t="s">
        <v>53</v>
      </c>
      <c r="D47" s="1">
        <v>20</v>
      </c>
      <c r="E47" s="1">
        <v>10</v>
      </c>
      <c r="F47" s="1">
        <v>500</v>
      </c>
      <c r="G47" s="1">
        <v>-500</v>
      </c>
      <c r="H47" s="1" t="s">
        <v>64</v>
      </c>
      <c r="M47" s="2"/>
      <c r="N47" s="2"/>
    </row>
    <row r="48" spans="13:14" ht="12.75">
      <c r="M48" s="2"/>
      <c r="N48" s="2"/>
    </row>
    <row r="49" spans="13:14" ht="12.75">
      <c r="M49" s="2"/>
      <c r="N49" s="2"/>
    </row>
    <row r="50" spans="2:13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2008-01-17T19:56:04Z</dcterms:created>
  <dcterms:modified xsi:type="dcterms:W3CDTF">2008-01-17T19:56:04Z</dcterms:modified>
  <cp:category/>
  <cp:version/>
  <cp:contentType/>
  <cp:contentStatus/>
</cp:coreProperties>
</file>