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5405" windowHeight="111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<sst xmlns="http://schemas.openxmlformats.org/spreadsheetml/2006/main" count="133" uniqueCount="90">
  <si>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</si>
  <si>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</si>
  <si>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</si>
  <si>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</si>
  <si>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</si>
  <si>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</si>
  <si>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</si>
  <si>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</si>
  <si>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</si>
  <si>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</si>
  <si>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</si>
  <si>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</si>
  <si>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</si>
  <si>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</si>
  <si>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</si>
  <si>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</si>
  <si>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</si>
  <si>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</si>
  <si>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P2O5</t>
  </si>
  <si>
    <t>SO3</t>
  </si>
  <si>
    <t>K2O</t>
  </si>
  <si>
    <t>CaO</t>
  </si>
  <si>
    <t>MnO</t>
  </si>
  <si>
    <t>Cr2O3</t>
  </si>
  <si>
    <t>FeO</t>
  </si>
  <si>
    <t>As2O5</t>
  </si>
  <si>
    <t>CuO</t>
  </si>
  <si>
    <t>ZnO</t>
  </si>
  <si>
    <t>PbO</t>
  </si>
  <si>
    <t>Totals</t>
  </si>
  <si>
    <t>Na</t>
  </si>
  <si>
    <t>Mg</t>
  </si>
  <si>
    <t>Al</t>
  </si>
  <si>
    <t>P</t>
  </si>
  <si>
    <t>S</t>
  </si>
  <si>
    <t>K</t>
  </si>
  <si>
    <t>Ca</t>
  </si>
  <si>
    <t>Mn</t>
  </si>
  <si>
    <t>Cr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</si>
  <si>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</si>
  <si>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</si>
  <si>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</si>
  <si>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</si>
  <si>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</si>
  <si>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</si>
  <si>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</si>
  <si>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</si>
  <si>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</si>
  <si>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</si>
  <si>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</si>
  <si>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</si>
  <si>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</si>
  <si>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</si>
  <si>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</si>
  <si>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</si>
  <si>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</si>
  <si>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La</t>
  </si>
  <si>
    <t>as</t>
  </si>
  <si>
    <t>diopside</t>
  </si>
  <si>
    <t>PET</t>
  </si>
  <si>
    <t>apatite-s</t>
  </si>
  <si>
    <t>barite2</t>
  </si>
  <si>
    <t>kspar-OR1</t>
  </si>
  <si>
    <t>Ma</t>
  </si>
  <si>
    <t>wulfenite</t>
  </si>
  <si>
    <t>LIF</t>
  </si>
  <si>
    <t>rhod-791</t>
  </si>
  <si>
    <t>chrom-s</t>
  </si>
  <si>
    <t>fayalite</t>
  </si>
  <si>
    <t>chalcopy</t>
  </si>
  <si>
    <t>willemit2</t>
  </si>
  <si>
    <t>V</t>
  </si>
  <si>
    <t>v_1</t>
  </si>
  <si>
    <t>not present in the wds scan; not in totals</t>
  </si>
  <si>
    <t>average</t>
  </si>
  <si>
    <t>stdev</t>
  </si>
  <si>
    <t>V2O5</t>
  </si>
  <si>
    <r>
      <t>CaCuAsO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</si>
  <si>
    <t>ideal</t>
  </si>
  <si>
    <t>measured</t>
  </si>
  <si>
    <t>H2O*</t>
  </si>
  <si>
    <t>H</t>
  </si>
  <si>
    <t>Cation numbers normalized to 4.5 O</t>
  </si>
  <si>
    <t>cation numbers normalized to 5 O (including OH)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</si>
  <si>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(Cu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)(As</t>
    </r>
    <r>
      <rPr>
        <vertAlign val="subscript"/>
        <sz val="14"/>
        <rFont val="Times New Roman"/>
        <family val="1"/>
      </rPr>
      <t>0.94</t>
    </r>
    <r>
      <rPr>
        <sz val="14"/>
        <rFont val="Times New Roman"/>
        <family val="1"/>
      </rPr>
      <t>V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</si>
  <si>
    <t>Fe2+</t>
  </si>
  <si>
    <t>S6+</t>
  </si>
  <si>
    <t>As5+</t>
  </si>
  <si>
    <t>V5+</t>
  </si>
  <si>
    <t>conichalcite R070447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</si>
</sst>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A1">
      <selection activeCell="F1" sqref="F1"/>
    </sheetView>
  </sheetViews>
  <sheetFormatPr defaultColWidth="9.00390625" defaultRowHeight="13.5"/>
  <cols>
    <col min="1" max="16384" width="5.25390625" style="1" customWidth="1"/>
  </cols>
  <sheetData>
    <row r="1" spans="2:4" ht="15.75">
      <c r="B1" s="9" t="s">
        <v>89</v>
      </c>
      <c r="C1" s="9"/>
      <c r="D1" s="9"/>
    </row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3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L3" s="1" t="s">
        <v>74</v>
      </c>
      <c r="M3" s="1" t="s">
        <v>75</v>
      </c>
    </row>
    <row r="4" spans="1:24" ht="12.75">
      <c r="A4" s="1" t="s">
        <v>25</v>
      </c>
      <c r="B4" s="3">
        <v>42.8</v>
      </c>
      <c r="C4" s="3">
        <v>42.75</v>
      </c>
      <c r="D4" s="3">
        <v>41.78</v>
      </c>
      <c r="E4" s="3">
        <v>41.7</v>
      </c>
      <c r="F4" s="3">
        <v>41.55</v>
      </c>
      <c r="G4" s="3">
        <v>41.72</v>
      </c>
      <c r="H4" s="3">
        <v>42.44</v>
      </c>
      <c r="I4" s="3">
        <v>43.02</v>
      </c>
      <c r="J4" s="3">
        <v>42.93</v>
      </c>
      <c r="K4" s="3"/>
      <c r="L4" s="3">
        <f>AVERAGE(B4:J4)</f>
        <v>42.29888888888889</v>
      </c>
      <c r="M4" s="3">
        <f>STDEV(B4:J4)</f>
        <v>0.6038096646386726</v>
      </c>
      <c r="N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s="1" t="s">
        <v>26</v>
      </c>
      <c r="B5" s="3">
        <v>30.2</v>
      </c>
      <c r="C5" s="3">
        <v>31.05</v>
      </c>
      <c r="D5" s="3">
        <v>29.63</v>
      </c>
      <c r="E5" s="3">
        <v>31.07</v>
      </c>
      <c r="F5" s="3">
        <v>31.08</v>
      </c>
      <c r="G5" s="3">
        <v>29.96</v>
      </c>
      <c r="H5" s="3">
        <v>31.08</v>
      </c>
      <c r="I5" s="3">
        <v>29.69</v>
      </c>
      <c r="J5" s="3">
        <v>30.65</v>
      </c>
      <c r="K5" s="3"/>
      <c r="L5" s="3">
        <f aca="true" t="shared" si="0" ref="L5:L30">AVERAGE(B5:J5)</f>
        <v>30.489999999999995</v>
      </c>
      <c r="M5" s="3">
        <f aca="true" t="shared" si="1" ref="M5:M30">STDEV(B5:J5)</f>
        <v>0.6241394075045248</v>
      </c>
      <c r="N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s="1" t="s">
        <v>21</v>
      </c>
      <c r="B6" s="3">
        <v>21.56</v>
      </c>
      <c r="C6" s="3">
        <v>22.03</v>
      </c>
      <c r="D6" s="3">
        <v>21.65</v>
      </c>
      <c r="E6" s="3">
        <v>21.85</v>
      </c>
      <c r="F6" s="3">
        <v>21.93</v>
      </c>
      <c r="G6" s="3">
        <v>22.01</v>
      </c>
      <c r="H6" s="3">
        <v>21.97</v>
      </c>
      <c r="I6" s="3">
        <v>21.73</v>
      </c>
      <c r="J6" s="3">
        <v>21.97</v>
      </c>
      <c r="K6" s="3"/>
      <c r="L6" s="3">
        <f t="shared" si="0"/>
        <v>21.855555555555554</v>
      </c>
      <c r="M6" s="3">
        <f t="shared" si="1"/>
        <v>0.1700816797247557</v>
      </c>
      <c r="N6" s="3"/>
      <c r="P6" s="3"/>
      <c r="Q6" s="3"/>
      <c r="R6" s="3"/>
      <c r="S6" s="3"/>
      <c r="T6" s="3"/>
      <c r="U6" s="3"/>
      <c r="V6" s="3"/>
      <c r="W6" s="3"/>
      <c r="X6" s="3"/>
    </row>
    <row r="7" spans="1:24" ht="12.75">
      <c r="A7" s="1" t="s">
        <v>17</v>
      </c>
      <c r="B7" s="3">
        <v>0.15</v>
      </c>
      <c r="C7" s="3">
        <v>0.09</v>
      </c>
      <c r="D7" s="3">
        <v>0.145</v>
      </c>
      <c r="E7" s="3">
        <v>0.1125</v>
      </c>
      <c r="F7" s="3">
        <v>0.085</v>
      </c>
      <c r="G7" s="3">
        <v>0.1675</v>
      </c>
      <c r="H7" s="3">
        <v>0.1275</v>
      </c>
      <c r="I7" s="3">
        <v>0.11</v>
      </c>
      <c r="J7" s="3">
        <v>0.13</v>
      </c>
      <c r="K7" s="3"/>
      <c r="L7" s="3">
        <f t="shared" si="0"/>
        <v>0.12416666666666666</v>
      </c>
      <c r="M7" s="3">
        <f t="shared" si="1"/>
        <v>0.027528394431931547</v>
      </c>
      <c r="N7" s="3"/>
      <c r="P7" s="3"/>
      <c r="Q7" s="3"/>
      <c r="R7" s="3"/>
      <c r="S7" s="3"/>
      <c r="T7" s="3"/>
      <c r="U7" s="3"/>
      <c r="V7" s="3"/>
      <c r="W7" s="3"/>
      <c r="X7" s="3"/>
    </row>
    <row r="8" spans="1:24" ht="12.75">
      <c r="A8" s="1" t="s">
        <v>76</v>
      </c>
      <c r="B8" s="3">
        <v>1</v>
      </c>
      <c r="C8" s="3">
        <v>0.9</v>
      </c>
      <c r="D8" s="3">
        <v>0.98</v>
      </c>
      <c r="E8" s="3">
        <v>0.93</v>
      </c>
      <c r="F8" s="3">
        <v>0.88</v>
      </c>
      <c r="G8" s="3">
        <v>1.02</v>
      </c>
      <c r="H8" s="3">
        <v>0.96</v>
      </c>
      <c r="I8" s="3">
        <v>1.18</v>
      </c>
      <c r="J8" s="3">
        <v>1.21</v>
      </c>
      <c r="K8" s="3"/>
      <c r="L8" s="3">
        <f t="shared" si="0"/>
        <v>1.0066666666666668</v>
      </c>
      <c r="M8" s="3">
        <f t="shared" si="1"/>
        <v>0.11608186766243858</v>
      </c>
      <c r="N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s="1" t="s">
        <v>19</v>
      </c>
      <c r="B9" s="3">
        <v>0.61</v>
      </c>
      <c r="C9" s="3">
        <v>0.5</v>
      </c>
      <c r="D9" s="3">
        <v>0.5</v>
      </c>
      <c r="E9" s="3">
        <v>0.63</v>
      </c>
      <c r="F9" s="3">
        <v>0.5</v>
      </c>
      <c r="G9" s="3">
        <v>0.54</v>
      </c>
      <c r="H9" s="3">
        <v>0.23</v>
      </c>
      <c r="I9" s="3">
        <v>0.14</v>
      </c>
      <c r="J9" s="3">
        <v>0.62</v>
      </c>
      <c r="K9" s="3"/>
      <c r="L9" s="3">
        <f t="shared" si="0"/>
        <v>0.4744444444444444</v>
      </c>
      <c r="M9" s="3">
        <f t="shared" si="1"/>
        <v>0.17378946394352507</v>
      </c>
      <c r="N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s="1" t="s">
        <v>24</v>
      </c>
      <c r="B10" s="3">
        <v>0.2</v>
      </c>
      <c r="C10" s="3">
        <v>0.09</v>
      </c>
      <c r="D10" s="3">
        <v>0.17</v>
      </c>
      <c r="E10" s="3">
        <v>0.17</v>
      </c>
      <c r="F10" s="3">
        <v>0.06</v>
      </c>
      <c r="G10" s="3">
        <v>0.13</v>
      </c>
      <c r="H10" s="3">
        <v>0.06</v>
      </c>
      <c r="I10" s="3">
        <v>0.39</v>
      </c>
      <c r="J10" s="3">
        <v>0.15</v>
      </c>
      <c r="K10" s="3"/>
      <c r="L10" s="3">
        <f t="shared" si="0"/>
        <v>0.15777777777777777</v>
      </c>
      <c r="M10" s="3">
        <f t="shared" si="1"/>
        <v>0.10034662148993582</v>
      </c>
      <c r="N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4" customFormat="1" ht="12.75">
      <c r="A11" s="4" t="s">
        <v>22</v>
      </c>
      <c r="B11" s="5">
        <v>0.14</v>
      </c>
      <c r="C11" s="5">
        <v>0.05</v>
      </c>
      <c r="D11" s="5">
        <v>0.13</v>
      </c>
      <c r="E11" s="5">
        <v>0.07</v>
      </c>
      <c r="F11" s="5">
        <v>0</v>
      </c>
      <c r="G11" s="5">
        <v>0.11</v>
      </c>
      <c r="H11" s="5">
        <v>0.03</v>
      </c>
      <c r="I11" s="5">
        <v>0.41</v>
      </c>
      <c r="J11" s="5">
        <v>0.14</v>
      </c>
      <c r="K11" s="5"/>
      <c r="L11" s="5">
        <f t="shared" si="0"/>
        <v>0.12000000000000001</v>
      </c>
      <c r="M11" s="5">
        <f t="shared" si="1"/>
        <v>0.11989578808281796</v>
      </c>
      <c r="N11" s="5" t="s">
        <v>73</v>
      </c>
      <c r="P11" s="5"/>
      <c r="Q11" s="5"/>
      <c r="R11" s="5"/>
      <c r="S11" s="5"/>
      <c r="T11" s="5"/>
      <c r="U11" s="5"/>
      <c r="V11" s="5"/>
      <c r="W11" s="5"/>
      <c r="X11" s="5"/>
    </row>
    <row r="12" spans="1:15" s="4" customFormat="1" ht="12.75">
      <c r="A12" s="4" t="s">
        <v>27</v>
      </c>
      <c r="B12" s="5">
        <v>0.1</v>
      </c>
      <c r="C12" s="5">
        <v>0.11</v>
      </c>
      <c r="D12" s="5">
        <v>0</v>
      </c>
      <c r="E12" s="5">
        <v>0</v>
      </c>
      <c r="F12" s="5">
        <v>0.03</v>
      </c>
      <c r="G12" s="5">
        <v>0.12</v>
      </c>
      <c r="H12" s="5">
        <v>0</v>
      </c>
      <c r="I12" s="5">
        <v>0.12</v>
      </c>
      <c r="J12" s="5">
        <v>0.08</v>
      </c>
      <c r="K12" s="5"/>
      <c r="L12" s="5">
        <f t="shared" si="0"/>
        <v>0.062222222222222213</v>
      </c>
      <c r="M12" s="5">
        <f t="shared" si="1"/>
        <v>0.05403188359149111</v>
      </c>
      <c r="N12" s="5" t="s">
        <v>73</v>
      </c>
      <c r="O12" s="5"/>
    </row>
    <row r="13" spans="1:15" s="4" customFormat="1" ht="12.75">
      <c r="A13" s="4" t="s">
        <v>18</v>
      </c>
      <c r="B13" s="5">
        <v>0.07</v>
      </c>
      <c r="C13" s="5">
        <v>0.06</v>
      </c>
      <c r="D13" s="5">
        <v>0</v>
      </c>
      <c r="E13" s="5">
        <v>0.07</v>
      </c>
      <c r="F13" s="5">
        <v>0.04</v>
      </c>
      <c r="G13" s="5">
        <v>0.05</v>
      </c>
      <c r="H13" s="5">
        <v>0.07</v>
      </c>
      <c r="I13" s="5">
        <v>0.08</v>
      </c>
      <c r="J13" s="5">
        <v>0.03</v>
      </c>
      <c r="K13" s="5"/>
      <c r="L13" s="5">
        <f t="shared" si="0"/>
        <v>0.05222222222222223</v>
      </c>
      <c r="M13" s="5">
        <f t="shared" si="1"/>
        <v>0.025385910352879685</v>
      </c>
      <c r="N13" s="5" t="s">
        <v>73</v>
      </c>
      <c r="O13" s="5"/>
    </row>
    <row r="14" spans="1:15" s="4" customFormat="1" ht="12.75">
      <c r="A14" s="4" t="s">
        <v>28</v>
      </c>
      <c r="B14" s="5">
        <v>0.03</v>
      </c>
      <c r="C14" s="5">
        <v>0.06</v>
      </c>
      <c r="D14" s="5">
        <v>0.05</v>
      </c>
      <c r="E14" s="5">
        <v>0</v>
      </c>
      <c r="F14" s="5">
        <v>0</v>
      </c>
      <c r="G14" s="5">
        <v>0</v>
      </c>
      <c r="H14" s="5">
        <v>0.03</v>
      </c>
      <c r="I14" s="5">
        <v>0.08</v>
      </c>
      <c r="J14" s="5">
        <v>0</v>
      </c>
      <c r="K14" s="5"/>
      <c r="L14" s="5">
        <f t="shared" si="0"/>
        <v>0.027777777777777776</v>
      </c>
      <c r="M14" s="5">
        <f t="shared" si="1"/>
        <v>0.03032234233110042</v>
      </c>
      <c r="N14" s="5" t="s">
        <v>73</v>
      </c>
      <c r="O14" s="5"/>
    </row>
    <row r="15" spans="1:15" s="4" customFormat="1" ht="12.75">
      <c r="A15" s="4" t="s">
        <v>15</v>
      </c>
      <c r="B15" s="5">
        <v>0.01</v>
      </c>
      <c r="C15" s="5">
        <v>0</v>
      </c>
      <c r="D15" s="5">
        <v>0.02</v>
      </c>
      <c r="E15" s="5">
        <v>0.03</v>
      </c>
      <c r="F15" s="5">
        <v>0.01</v>
      </c>
      <c r="G15" s="5">
        <v>0.05</v>
      </c>
      <c r="H15" s="5">
        <v>0.01</v>
      </c>
      <c r="I15" s="5">
        <v>0.01</v>
      </c>
      <c r="J15" s="5">
        <v>0.07</v>
      </c>
      <c r="K15" s="5"/>
      <c r="L15" s="5">
        <f t="shared" si="0"/>
        <v>0.023333333333333334</v>
      </c>
      <c r="M15" s="5">
        <f t="shared" si="1"/>
        <v>0.0229128784747792</v>
      </c>
      <c r="N15" s="5" t="s">
        <v>73</v>
      </c>
      <c r="O15" s="5"/>
    </row>
    <row r="16" spans="1:15" s="4" customFormat="1" ht="12.75">
      <c r="A16" s="4" t="s">
        <v>23</v>
      </c>
      <c r="B16" s="5">
        <v>0</v>
      </c>
      <c r="C16" s="5">
        <v>0</v>
      </c>
      <c r="D16" s="5">
        <v>0</v>
      </c>
      <c r="E16" s="5">
        <v>0.04</v>
      </c>
      <c r="F16" s="5">
        <v>0.02</v>
      </c>
      <c r="G16" s="5">
        <v>0.01</v>
      </c>
      <c r="H16" s="5">
        <v>0.04</v>
      </c>
      <c r="I16" s="5">
        <v>0.04</v>
      </c>
      <c r="J16" s="5">
        <v>0</v>
      </c>
      <c r="K16" s="5"/>
      <c r="L16" s="5">
        <f t="shared" si="0"/>
        <v>0.016666666666666666</v>
      </c>
      <c r="M16" s="5">
        <f t="shared" si="1"/>
        <v>0.01870828693386971</v>
      </c>
      <c r="N16" s="5" t="s">
        <v>73</v>
      </c>
      <c r="O16" s="5"/>
    </row>
    <row r="17" spans="1:15" s="4" customFormat="1" ht="12.75">
      <c r="A17" s="4" t="s">
        <v>16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/>
      <c r="L17" s="5">
        <f t="shared" si="0"/>
        <v>0</v>
      </c>
      <c r="M17" s="5">
        <f t="shared" si="1"/>
        <v>0</v>
      </c>
      <c r="N17" s="5" t="s">
        <v>73</v>
      </c>
      <c r="O17" s="5"/>
    </row>
    <row r="18" spans="1:15" s="4" customFormat="1" ht="12.75">
      <c r="A18" s="4" t="s">
        <v>20</v>
      </c>
      <c r="B18" s="5">
        <v>0</v>
      </c>
      <c r="C18" s="5">
        <v>0</v>
      </c>
      <c r="D18" s="5">
        <v>0.01</v>
      </c>
      <c r="E18" s="5">
        <v>0</v>
      </c>
      <c r="F18" s="5">
        <v>0</v>
      </c>
      <c r="G18" s="5">
        <v>0</v>
      </c>
      <c r="H18" s="5">
        <v>0.02</v>
      </c>
      <c r="I18" s="5">
        <v>0</v>
      </c>
      <c r="J18" s="5">
        <v>0</v>
      </c>
      <c r="K18" s="5"/>
      <c r="L18" s="5">
        <f t="shared" si="0"/>
        <v>0.003333333333333333</v>
      </c>
      <c r="M18" s="5">
        <f t="shared" si="1"/>
        <v>0.007071067811865475</v>
      </c>
      <c r="N18" s="5" t="s">
        <v>73</v>
      </c>
      <c r="O18" s="5"/>
    </row>
    <row r="19" spans="1:15" ht="12.75">
      <c r="A19" s="1" t="s">
        <v>29</v>
      </c>
      <c r="B19" s="3">
        <f>SUM(B4:B10)</f>
        <v>96.52000000000001</v>
      </c>
      <c r="C19" s="3">
        <f aca="true" t="shared" si="2" ref="C19:J19">SUM(C4:C10)</f>
        <v>97.41000000000001</v>
      </c>
      <c r="D19" s="3">
        <f t="shared" si="2"/>
        <v>94.855</v>
      </c>
      <c r="E19" s="3">
        <f t="shared" si="2"/>
        <v>96.4625</v>
      </c>
      <c r="F19" s="3">
        <f t="shared" si="2"/>
        <v>96.085</v>
      </c>
      <c r="G19" s="3">
        <f t="shared" si="2"/>
        <v>95.54750000000001</v>
      </c>
      <c r="H19" s="3">
        <f t="shared" si="2"/>
        <v>96.86749999999999</v>
      </c>
      <c r="I19" s="3">
        <f t="shared" si="2"/>
        <v>96.26000000000002</v>
      </c>
      <c r="J19" s="3">
        <f t="shared" si="2"/>
        <v>97.66</v>
      </c>
      <c r="K19" s="3"/>
      <c r="L19" s="3">
        <f t="shared" si="0"/>
        <v>96.4075</v>
      </c>
      <c r="M19" s="3">
        <f t="shared" si="1"/>
        <v>0.8715404824235878</v>
      </c>
      <c r="N19" s="3"/>
      <c r="O19" s="3"/>
    </row>
    <row r="20" spans="1:15" ht="12.75">
      <c r="A20" s="1" t="s">
        <v>80</v>
      </c>
      <c r="B20" s="3">
        <f>100-SUM(B4:B10)</f>
        <v>3.4799999999999898</v>
      </c>
      <c r="C20" s="3">
        <f aca="true" t="shared" si="3" ref="C20:J20">100-SUM(C4:C10)</f>
        <v>2.589999999999989</v>
      </c>
      <c r="D20" s="3">
        <f t="shared" si="3"/>
        <v>5.144999999999996</v>
      </c>
      <c r="E20" s="3">
        <f t="shared" si="3"/>
        <v>3.5374999999999943</v>
      </c>
      <c r="F20" s="3">
        <f t="shared" si="3"/>
        <v>3.9150000000000063</v>
      </c>
      <c r="G20" s="3">
        <f t="shared" si="3"/>
        <v>4.452499999999986</v>
      </c>
      <c r="H20" s="3">
        <f t="shared" si="3"/>
        <v>3.1325000000000074</v>
      </c>
      <c r="I20" s="3">
        <f t="shared" si="3"/>
        <v>3.7399999999999807</v>
      </c>
      <c r="J20" s="3">
        <f t="shared" si="3"/>
        <v>2.3400000000000034</v>
      </c>
      <c r="K20" s="3"/>
      <c r="L20" s="3">
        <f>AVERAGE(B20:J20)</f>
        <v>3.592499999999995</v>
      </c>
      <c r="M20" s="3">
        <f>STDEV(B20:J20)</f>
        <v>0.8715404824217852</v>
      </c>
      <c r="N20" s="3"/>
      <c r="O20" s="3"/>
    </row>
    <row r="21" spans="2:15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1" t="s">
        <v>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6" ht="12.75">
      <c r="A23" s="1" t="s">
        <v>40</v>
      </c>
      <c r="B23" s="2">
        <v>0.9561803045331513</v>
      </c>
      <c r="C23" s="2">
        <v>0.9508253950409165</v>
      </c>
      <c r="D23" s="2">
        <v>0.9512959520318987</v>
      </c>
      <c r="E23" s="2">
        <v>0.9372291920512577</v>
      </c>
      <c r="F23" s="2">
        <v>0.9394097816468361</v>
      </c>
      <c r="G23" s="2">
        <v>0.9433655447248103</v>
      </c>
      <c r="H23" s="2">
        <v>0.9521609701582798</v>
      </c>
      <c r="I23" s="2">
        <v>0.9664929974191996</v>
      </c>
      <c r="J23" s="2">
        <v>0.9479114607168401</v>
      </c>
      <c r="K23" s="2"/>
      <c r="L23" s="2">
        <f>AVERAGE(B23:J23)</f>
        <v>0.9494301775914656</v>
      </c>
      <c r="M23" s="2">
        <f>STDEV(B23:J23)</f>
        <v>0.008929919260764177</v>
      </c>
      <c r="N23" s="6">
        <f>1-SUM(N24:N26)</f>
        <v>0.94</v>
      </c>
      <c r="O23" s="3">
        <v>5</v>
      </c>
      <c r="P23" s="3">
        <f>N23*O23</f>
        <v>4.699999999999999</v>
      </c>
    </row>
    <row r="24" spans="1:16" ht="12.75">
      <c r="A24" s="1" t="s">
        <v>71</v>
      </c>
      <c r="B24" s="2">
        <v>0.02823170012814682</v>
      </c>
      <c r="C24" s="2">
        <v>0.025295785531787914</v>
      </c>
      <c r="D24" s="2">
        <v>0.028197739648659355</v>
      </c>
      <c r="E24" s="2">
        <v>0.02641397170824856</v>
      </c>
      <c r="F24" s="2">
        <v>0.025142457783563034</v>
      </c>
      <c r="G24" s="2">
        <v>0.029145861022209417</v>
      </c>
      <c r="H24" s="2">
        <v>0.027217437906795275</v>
      </c>
      <c r="I24" s="2">
        <v>0.03350050243670844</v>
      </c>
      <c r="J24" s="2">
        <v>0.03376239632044785</v>
      </c>
      <c r="K24" s="2"/>
      <c r="L24" s="2">
        <f>AVERAGE(B24:J24)</f>
        <v>0.028545316942951853</v>
      </c>
      <c r="M24" s="2">
        <f>STDEV(B24:J24)</f>
        <v>0.0031779789032640796</v>
      </c>
      <c r="N24" s="6">
        <v>0.03</v>
      </c>
      <c r="O24" s="3">
        <v>5</v>
      </c>
      <c r="P24" s="3">
        <f aca="true" t="shared" si="4" ref="P24:P29">N24*O24</f>
        <v>0.15</v>
      </c>
    </row>
    <row r="25" spans="1:16" ht="12.75">
      <c r="A25" s="1" t="s">
        <v>34</v>
      </c>
      <c r="B25" s="2">
        <v>0.019560657495968733</v>
      </c>
      <c r="C25" s="2">
        <v>0.015962181573320692</v>
      </c>
      <c r="D25" s="2">
        <v>0.016340856129085757</v>
      </c>
      <c r="E25" s="2">
        <v>0.02032393936531683</v>
      </c>
      <c r="F25" s="2">
        <v>0.016226006405691974</v>
      </c>
      <c r="G25" s="2">
        <v>0.01752617157983477</v>
      </c>
      <c r="H25" s="2">
        <v>0.007406626166174969</v>
      </c>
      <c r="I25" s="2">
        <v>0.004514544417333874</v>
      </c>
      <c r="J25" s="2">
        <v>0.019649710851427544</v>
      </c>
      <c r="K25" s="2"/>
      <c r="L25" s="2">
        <f>AVERAGE(B25:J25)</f>
        <v>0.01527896599823946</v>
      </c>
      <c r="M25" s="2">
        <f>STDEV(B25:J25)</f>
        <v>0.005570859089519043</v>
      </c>
      <c r="N25" s="6">
        <v>0.02</v>
      </c>
      <c r="O25" s="3">
        <v>6</v>
      </c>
      <c r="P25" s="3">
        <f t="shared" si="4"/>
        <v>0.12</v>
      </c>
    </row>
    <row r="26" spans="1:16" ht="12.75">
      <c r="A26" s="1" t="s">
        <v>32</v>
      </c>
      <c r="B26" s="2">
        <v>0.007554017152434099</v>
      </c>
      <c r="C26" s="2">
        <v>0.00451229874984657</v>
      </c>
      <c r="D26" s="2">
        <v>0.007442278160817107</v>
      </c>
      <c r="E26" s="2">
        <v>0.005699712598361535</v>
      </c>
      <c r="F26" s="2">
        <v>0.004332051972736604</v>
      </c>
      <c r="G26" s="2">
        <v>0.008537706175078713</v>
      </c>
      <c r="H26" s="2">
        <v>0.006448160928177827</v>
      </c>
      <c r="I26" s="2">
        <v>0.005570724405678413</v>
      </c>
      <c r="J26" s="2">
        <v>0.00647054587633187</v>
      </c>
      <c r="K26" s="2"/>
      <c r="L26" s="2">
        <f>AVERAGE(B26:J26)</f>
        <v>0.00628527733549586</v>
      </c>
      <c r="M26" s="2">
        <f>STDEV(B26:J26)</f>
        <v>0.0014095503334855728</v>
      </c>
      <c r="N26" s="6">
        <v>0.01</v>
      </c>
      <c r="O26" s="3">
        <v>3</v>
      </c>
      <c r="P26" s="3">
        <f t="shared" si="4"/>
        <v>0.03</v>
      </c>
    </row>
    <row r="27" spans="1:16" ht="12.75">
      <c r="A27" s="1" t="s">
        <v>41</v>
      </c>
      <c r="B27" s="2">
        <v>0.9747289277763501</v>
      </c>
      <c r="C27" s="2">
        <v>0.997716478903838</v>
      </c>
      <c r="D27" s="2">
        <v>0.974674832148509</v>
      </c>
      <c r="E27" s="2">
        <v>1.0088622990289118</v>
      </c>
      <c r="F27" s="2">
        <v>1.0151867653397941</v>
      </c>
      <c r="G27" s="2">
        <v>0.9787198729419304</v>
      </c>
      <c r="H27" s="2">
        <v>1.0073882887008334</v>
      </c>
      <c r="I27" s="2">
        <v>0.9636501440988603</v>
      </c>
      <c r="J27" s="2">
        <v>0.977728448627755</v>
      </c>
      <c r="K27" s="2"/>
      <c r="L27" s="2">
        <f t="shared" si="0"/>
        <v>0.9887395619518647</v>
      </c>
      <c r="M27" s="2">
        <f t="shared" si="1"/>
        <v>0.018634548991627965</v>
      </c>
      <c r="N27" s="6">
        <v>0.99</v>
      </c>
      <c r="O27" s="3">
        <v>2</v>
      </c>
      <c r="P27" s="3">
        <f t="shared" si="4"/>
        <v>1.98</v>
      </c>
    </row>
    <row r="28" spans="1:16" ht="12.75">
      <c r="A28" s="1" t="s">
        <v>39</v>
      </c>
      <c r="B28" s="2">
        <v>0.007146887831968399</v>
      </c>
      <c r="C28" s="2">
        <v>0.00320182881294093</v>
      </c>
      <c r="D28" s="2">
        <v>0.006191374584094934</v>
      </c>
      <c r="E28" s="2">
        <v>0.0061115253732332234</v>
      </c>
      <c r="F28" s="2">
        <v>0.0021698326798279717</v>
      </c>
      <c r="G28" s="2">
        <v>0.004701863405777152</v>
      </c>
      <c r="H28" s="2">
        <v>0.0021531644272050877</v>
      </c>
      <c r="I28" s="2">
        <v>0.014014701699333384</v>
      </c>
      <c r="J28" s="2">
        <v>0.0052977210911196075</v>
      </c>
      <c r="K28" s="2"/>
      <c r="L28" s="2">
        <f>AVERAGE(B28:J28)</f>
        <v>0.005665433322833411</v>
      </c>
      <c r="M28" s="2">
        <f>STDEV(B28:J28)</f>
        <v>0.0036067451621117916</v>
      </c>
      <c r="N28" s="6">
        <v>0.01</v>
      </c>
      <c r="O28" s="3">
        <v>2</v>
      </c>
      <c r="P28" s="3">
        <f t="shared" si="4"/>
        <v>0.02</v>
      </c>
    </row>
    <row r="29" spans="1:16" ht="12.75">
      <c r="A29" s="1" t="s">
        <v>36</v>
      </c>
      <c r="B29" s="2">
        <v>0.9870811745218779</v>
      </c>
      <c r="C29" s="2">
        <v>1.0041237480067284</v>
      </c>
      <c r="D29" s="2">
        <v>1.0102135784375177</v>
      </c>
      <c r="E29" s="2">
        <v>1.0063968792055975</v>
      </c>
      <c r="F29" s="2">
        <v>1.0160867062281993</v>
      </c>
      <c r="G29" s="2">
        <v>1.0199146752826211</v>
      </c>
      <c r="H29" s="2">
        <v>1.0101204068184821</v>
      </c>
      <c r="I29" s="2">
        <v>1.0004516847015168</v>
      </c>
      <c r="J29" s="2">
        <v>0.9941342363191251</v>
      </c>
      <c r="K29" s="2"/>
      <c r="L29" s="2">
        <f t="shared" si="0"/>
        <v>1.0053914543912963</v>
      </c>
      <c r="M29" s="2">
        <f t="shared" si="1"/>
        <v>0.01036785186906845</v>
      </c>
      <c r="N29" s="6">
        <v>1</v>
      </c>
      <c r="O29" s="3">
        <v>2</v>
      </c>
      <c r="P29" s="3">
        <f t="shared" si="4"/>
        <v>2</v>
      </c>
    </row>
    <row r="30" spans="1:16" ht="12.75">
      <c r="A30" s="1" t="s">
        <v>29</v>
      </c>
      <c r="B30" s="2">
        <v>4.135</v>
      </c>
      <c r="C30" s="2">
        <v>4.163</v>
      </c>
      <c r="D30" s="2">
        <v>3.992</v>
      </c>
      <c r="E30" s="2">
        <v>4.062</v>
      </c>
      <c r="F30" s="2">
        <v>4.085</v>
      </c>
      <c r="G30" s="2">
        <v>4.02</v>
      </c>
      <c r="H30" s="2">
        <v>4.271</v>
      </c>
      <c r="I30" s="2">
        <v>3.947</v>
      </c>
      <c r="J30" s="2">
        <v>4.135</v>
      </c>
      <c r="K30" s="2"/>
      <c r="L30" s="2">
        <f t="shared" si="0"/>
        <v>4.09</v>
      </c>
      <c r="M30" s="2">
        <f t="shared" si="1"/>
        <v>0.09868003850826275</v>
      </c>
      <c r="N30" s="3">
        <v>3</v>
      </c>
      <c r="O30" s="3"/>
      <c r="P30" s="8">
        <f>SUM(P23:P29)</f>
        <v>9</v>
      </c>
    </row>
    <row r="31" spans="2:15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  <c r="N31" s="3"/>
      <c r="O31" s="3"/>
    </row>
    <row r="32" spans="1:15" ht="12.75">
      <c r="A32" s="1" t="s">
        <v>83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3"/>
      <c r="O32" s="3"/>
    </row>
    <row r="33" spans="1:14" ht="12.75">
      <c r="A33" s="1" t="s">
        <v>87</v>
      </c>
      <c r="B33" s="2">
        <v>0.9569571194117874</v>
      </c>
      <c r="C33" s="2">
        <v>0.9767146108276183</v>
      </c>
      <c r="D33" s="2">
        <v>0.9064645396622147</v>
      </c>
      <c r="E33" s="2">
        <v>0.9358854742143242</v>
      </c>
      <c r="F33" s="2">
        <v>0.9274203050729123</v>
      </c>
      <c r="G33" s="2">
        <v>0.9172717498318383</v>
      </c>
      <c r="H33" s="2">
        <v>0.9621067140210756</v>
      </c>
      <c r="I33" s="2">
        <v>0.9595863304105497</v>
      </c>
      <c r="J33" s="2">
        <v>0.9813575437093266</v>
      </c>
      <c r="K33" s="2"/>
      <c r="L33" s="2">
        <f aca="true" t="shared" si="5" ref="L33:L40">AVERAGE(B33:J33)</f>
        <v>0.9470849319068496</v>
      </c>
      <c r="M33" s="2">
        <f aca="true" t="shared" si="6" ref="M33:M40">STDEV(B33:J33)</f>
        <v>0.02641707845776922</v>
      </c>
      <c r="N33" s="6">
        <v>0.94</v>
      </c>
    </row>
    <row r="34" spans="1:14" ht="12.75">
      <c r="A34" s="1" t="s">
        <v>88</v>
      </c>
      <c r="B34" s="2">
        <v>0.02825463597466527</v>
      </c>
      <c r="C34" s="2">
        <v>0.025984542956171187</v>
      </c>
      <c r="D34" s="2">
        <v>0.026868874019217844</v>
      </c>
      <c r="E34" s="2">
        <v>0.026376101649110785</v>
      </c>
      <c r="F34" s="2">
        <v>0.024821570227891162</v>
      </c>
      <c r="G34" s="2">
        <v>0.028339677116357258</v>
      </c>
      <c r="H34" s="2">
        <v>0.027501736123700275</v>
      </c>
      <c r="I34" s="2">
        <v>0.03326110410110679</v>
      </c>
      <c r="J34" s="2">
        <v>0.03495366782222394</v>
      </c>
      <c r="K34" s="2"/>
      <c r="L34" s="2">
        <f t="shared" si="5"/>
        <v>0.028484656665604943</v>
      </c>
      <c r="M34" s="2">
        <f t="shared" si="6"/>
        <v>0.003399046657822629</v>
      </c>
      <c r="N34" s="6">
        <v>0.03</v>
      </c>
    </row>
    <row r="35" spans="1:14" ht="12.75">
      <c r="A35" s="1" t="s">
        <v>86</v>
      </c>
      <c r="B35" s="2">
        <v>0.0195765488605019</v>
      </c>
      <c r="C35" s="2">
        <v>0.016396802235887697</v>
      </c>
      <c r="D35" s="2">
        <v>0.015570765961002968</v>
      </c>
      <c r="E35" s="2">
        <v>0.020294800665761222</v>
      </c>
      <c r="F35" s="2">
        <v>0.0160189175212774</v>
      </c>
      <c r="G35" s="2">
        <v>0.01704139202749629</v>
      </c>
      <c r="H35" s="2">
        <v>0.007483991663233741</v>
      </c>
      <c r="I35" s="2">
        <v>0.004482282978224077</v>
      </c>
      <c r="J35" s="2">
        <v>0.020343030731132566</v>
      </c>
      <c r="K35" s="2"/>
      <c r="L35" s="2">
        <f t="shared" si="5"/>
        <v>0.015245392516057539</v>
      </c>
      <c r="M35" s="2">
        <f t="shared" si="6"/>
        <v>0.005607815872023037</v>
      </c>
      <c r="N35" s="6">
        <v>0.02</v>
      </c>
    </row>
    <row r="36" spans="1:14" ht="12.75">
      <c r="A36" s="1" t="s">
        <v>32</v>
      </c>
      <c r="B36" s="2">
        <v>0.007560154146565501</v>
      </c>
      <c r="C36" s="2">
        <v>0.004635160293762123</v>
      </c>
      <c r="D36" s="2">
        <v>0.007091548358503918</v>
      </c>
      <c r="E36" s="2">
        <v>0.0056915408453380835</v>
      </c>
      <c r="F36" s="2">
        <v>0.004276762963979324</v>
      </c>
      <c r="G36" s="2">
        <v>0.008301550471666893</v>
      </c>
      <c r="H36" s="2">
        <v>0.006515514830498654</v>
      </c>
      <c r="I36" s="2">
        <v>0.005530915386296256</v>
      </c>
      <c r="J36" s="2">
        <v>0.006698852446465359</v>
      </c>
      <c r="K36" s="2"/>
      <c r="L36" s="2">
        <f t="shared" si="5"/>
        <v>0.006255777749230678</v>
      </c>
      <c r="M36" s="2">
        <f t="shared" si="6"/>
        <v>0.001333958585093373</v>
      </c>
      <c r="N36" s="6">
        <v>0.01</v>
      </c>
    </row>
    <row r="37" spans="1:14" ht="12.75">
      <c r="A37" s="1" t="s">
        <v>41</v>
      </c>
      <c r="B37" s="2">
        <v>0.9755208118280754</v>
      </c>
      <c r="C37" s="2">
        <v>1.0248824521214321</v>
      </c>
      <c r="D37" s="2">
        <v>0.9287416509622854</v>
      </c>
      <c r="E37" s="2">
        <v>1.0074158798630217</v>
      </c>
      <c r="F37" s="2">
        <v>1.0022301641003846</v>
      </c>
      <c r="G37" s="2">
        <v>0.9516481659403013</v>
      </c>
      <c r="H37" s="2">
        <v>1.0179109064133964</v>
      </c>
      <c r="I37" s="2">
        <v>0.9567637924378545</v>
      </c>
      <c r="J37" s="2">
        <v>1.0122265934356987</v>
      </c>
      <c r="K37" s="2"/>
      <c r="L37" s="2">
        <f t="shared" si="5"/>
        <v>0.9863711574558278</v>
      </c>
      <c r="M37" s="2">
        <f t="shared" si="6"/>
        <v>0.03420880699069322</v>
      </c>
      <c r="N37" s="6">
        <v>0.99</v>
      </c>
    </row>
    <row r="38" spans="1:14" ht="12.75">
      <c r="A38" s="1" t="s">
        <v>85</v>
      </c>
      <c r="B38" s="2">
        <v>0.007152694068279161</v>
      </c>
      <c r="C38" s="2">
        <v>0.003289008685799438</v>
      </c>
      <c r="D38" s="2">
        <v>0.005899595704428859</v>
      </c>
      <c r="E38" s="2">
        <v>0.006102763198810432</v>
      </c>
      <c r="F38" s="2">
        <v>0.0021421395914735736</v>
      </c>
      <c r="G38" s="2">
        <v>0.004571808349165021</v>
      </c>
      <c r="H38" s="2">
        <v>0.0021756551851321907</v>
      </c>
      <c r="I38" s="2">
        <v>0.01391455107421626</v>
      </c>
      <c r="J38" s="2">
        <v>0.0054846457424479475</v>
      </c>
      <c r="K38" s="2"/>
      <c r="L38" s="2">
        <f t="shared" si="5"/>
        <v>0.005636984622194765</v>
      </c>
      <c r="M38" s="2">
        <f t="shared" si="6"/>
        <v>0.0035701354603319946</v>
      </c>
      <c r="N38" s="6">
        <v>0.01</v>
      </c>
    </row>
    <row r="39" spans="1:14" ht="12.75">
      <c r="A39" s="1" t="s">
        <v>36</v>
      </c>
      <c r="B39" s="2">
        <v>0.987883093719706</v>
      </c>
      <c r="C39" s="2">
        <v>1.0314641793038746</v>
      </c>
      <c r="D39" s="2">
        <v>0.9626055744092741</v>
      </c>
      <c r="E39" s="2">
        <v>1.00495399474458</v>
      </c>
      <c r="F39" s="2">
        <v>1.0031186192448573</v>
      </c>
      <c r="G39" s="2">
        <v>0.9917035067764401</v>
      </c>
      <c r="H39" s="2">
        <v>1.0206715627171845</v>
      </c>
      <c r="I39" s="2">
        <v>0.9933023451171359</v>
      </c>
      <c r="J39" s="2">
        <v>1.029211242507506</v>
      </c>
      <c r="K39" s="2"/>
      <c r="L39" s="2">
        <f t="shared" si="5"/>
        <v>1.0027682353933955</v>
      </c>
      <c r="M39" s="2">
        <f t="shared" si="6"/>
        <v>0.02206455682269982</v>
      </c>
      <c r="N39" s="6">
        <v>1</v>
      </c>
    </row>
    <row r="40" spans="1:14" ht="12.75">
      <c r="A40" s="1" t="s">
        <v>81</v>
      </c>
      <c r="B40" s="2">
        <v>0.9926882682329067</v>
      </c>
      <c r="C40" s="2">
        <v>0.7549466565622284</v>
      </c>
      <c r="D40" s="2">
        <v>1.424140048599329</v>
      </c>
      <c r="E40" s="2">
        <v>1.0129034185394183</v>
      </c>
      <c r="F40" s="2">
        <v>1.1148649836029505</v>
      </c>
      <c r="G40" s="2">
        <v>1.248942899547231</v>
      </c>
      <c r="H40" s="2">
        <v>0.9059910061737938</v>
      </c>
      <c r="I40" s="2">
        <v>1.0643150061550706</v>
      </c>
      <c r="J40" s="2">
        <v>0.6824442372447522</v>
      </c>
      <c r="K40" s="2"/>
      <c r="L40" s="2">
        <f t="shared" si="5"/>
        <v>1.0223596138508535</v>
      </c>
      <c r="M40" s="2">
        <f t="shared" si="6"/>
        <v>0.23039330928120905</v>
      </c>
      <c r="N40" s="6">
        <v>1</v>
      </c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20.25">
      <c r="B42" s="3"/>
      <c r="C42" s="3"/>
      <c r="D42" s="3" t="s">
        <v>78</v>
      </c>
      <c r="E42" s="3"/>
      <c r="F42" s="7" t="s">
        <v>77</v>
      </c>
      <c r="G42" s="3"/>
      <c r="H42" s="3"/>
      <c r="I42" s="3"/>
      <c r="J42" s="3"/>
      <c r="K42" s="3"/>
      <c r="L42" s="3"/>
      <c r="M42" s="3"/>
      <c r="N42" s="3"/>
    </row>
    <row r="43" spans="4:6" ht="20.25">
      <c r="D43" s="1" t="s">
        <v>79</v>
      </c>
      <c r="F43" s="7" t="s">
        <v>84</v>
      </c>
    </row>
    <row r="44" ht="13.5">
      <c r="G44"/>
    </row>
    <row r="45" spans="1:8" ht="12.75">
      <c r="A45" s="1" t="s">
        <v>44</v>
      </c>
      <c r="B45" s="1" t="s">
        <v>45</v>
      </c>
      <c r="C45" s="1" t="s">
        <v>46</v>
      </c>
      <c r="D45" s="1" t="s">
        <v>47</v>
      </c>
      <c r="E45" s="1" t="s">
        <v>48</v>
      </c>
      <c r="F45" s="1" t="s">
        <v>49</v>
      </c>
      <c r="G45" s="1" t="s">
        <v>50</v>
      </c>
      <c r="H45" s="1" t="s">
        <v>51</v>
      </c>
    </row>
    <row r="46" spans="1:8" ht="12.75">
      <c r="A46" s="1" t="s">
        <v>52</v>
      </c>
      <c r="B46" s="1" t="s">
        <v>30</v>
      </c>
      <c r="C46" s="1" t="s">
        <v>53</v>
      </c>
      <c r="D46" s="1">
        <v>20</v>
      </c>
      <c r="E46" s="1">
        <v>10</v>
      </c>
      <c r="F46" s="1">
        <v>600</v>
      </c>
      <c r="G46" s="1">
        <v>-600</v>
      </c>
      <c r="H46" s="1" t="s">
        <v>54</v>
      </c>
    </row>
    <row r="47" spans="1:8" ht="12.75">
      <c r="A47" s="1" t="s">
        <v>52</v>
      </c>
      <c r="B47" s="1" t="s">
        <v>32</v>
      </c>
      <c r="C47" s="1" t="s">
        <v>53</v>
      </c>
      <c r="D47" s="1">
        <v>20</v>
      </c>
      <c r="E47" s="1">
        <v>10</v>
      </c>
      <c r="F47" s="1">
        <v>600</v>
      </c>
      <c r="G47" s="1">
        <v>-600</v>
      </c>
      <c r="H47" s="1" t="s">
        <v>55</v>
      </c>
    </row>
    <row r="48" spans="1:8" ht="12.75">
      <c r="A48" s="1" t="s">
        <v>52</v>
      </c>
      <c r="B48" s="1" t="s">
        <v>40</v>
      </c>
      <c r="C48" s="1" t="s">
        <v>56</v>
      </c>
      <c r="D48" s="1">
        <v>20</v>
      </c>
      <c r="E48" s="1">
        <v>10</v>
      </c>
      <c r="F48" s="1">
        <v>600</v>
      </c>
      <c r="G48" s="1">
        <v>-600</v>
      </c>
      <c r="H48" s="1" t="s">
        <v>57</v>
      </c>
    </row>
    <row r="49" spans="1:8" ht="12.75">
      <c r="A49" s="1" t="s">
        <v>52</v>
      </c>
      <c r="B49" s="1" t="s">
        <v>31</v>
      </c>
      <c r="C49" s="1" t="s">
        <v>53</v>
      </c>
      <c r="D49" s="1">
        <v>20</v>
      </c>
      <c r="E49" s="1">
        <v>10</v>
      </c>
      <c r="F49" s="1">
        <v>600</v>
      </c>
      <c r="G49" s="1">
        <v>-600</v>
      </c>
      <c r="H49" s="1" t="s">
        <v>58</v>
      </c>
    </row>
    <row r="50" spans="1:8" ht="12.75">
      <c r="A50" s="1" t="s">
        <v>59</v>
      </c>
      <c r="B50" s="1" t="s">
        <v>33</v>
      </c>
      <c r="C50" s="1" t="s">
        <v>53</v>
      </c>
      <c r="D50" s="1">
        <v>20</v>
      </c>
      <c r="E50" s="1">
        <v>10</v>
      </c>
      <c r="F50" s="1">
        <v>600</v>
      </c>
      <c r="G50" s="1">
        <v>-600</v>
      </c>
      <c r="H50" s="1" t="s">
        <v>60</v>
      </c>
    </row>
    <row r="51" spans="1:8" ht="12.75">
      <c r="A51" s="1" t="s">
        <v>59</v>
      </c>
      <c r="B51" s="1" t="s">
        <v>34</v>
      </c>
      <c r="C51" s="1" t="s">
        <v>53</v>
      </c>
      <c r="D51" s="1">
        <v>20</v>
      </c>
      <c r="E51" s="1">
        <v>10</v>
      </c>
      <c r="F51" s="1">
        <v>250</v>
      </c>
      <c r="G51" s="1">
        <v>-250</v>
      </c>
      <c r="H51" s="1" t="s">
        <v>61</v>
      </c>
    </row>
    <row r="52" spans="1:8" ht="12.75">
      <c r="A52" s="1" t="s">
        <v>59</v>
      </c>
      <c r="B52" s="1" t="s">
        <v>35</v>
      </c>
      <c r="C52" s="1" t="s">
        <v>53</v>
      </c>
      <c r="D52" s="1">
        <v>20</v>
      </c>
      <c r="E52" s="1">
        <v>10</v>
      </c>
      <c r="F52" s="1">
        <v>600</v>
      </c>
      <c r="G52" s="1">
        <v>-600</v>
      </c>
      <c r="H52" s="1" t="s">
        <v>62</v>
      </c>
    </row>
    <row r="53" spans="1:8" ht="12.75">
      <c r="A53" s="1" t="s">
        <v>59</v>
      </c>
      <c r="B53" s="1" t="s">
        <v>36</v>
      </c>
      <c r="C53" s="1" t="s">
        <v>53</v>
      </c>
      <c r="D53" s="1">
        <v>20</v>
      </c>
      <c r="E53" s="1">
        <v>10</v>
      </c>
      <c r="F53" s="1">
        <v>600</v>
      </c>
      <c r="G53" s="1">
        <v>-600</v>
      </c>
      <c r="H53" s="1" t="s">
        <v>58</v>
      </c>
    </row>
    <row r="54" spans="1:8" ht="12.75">
      <c r="A54" s="1" t="s">
        <v>59</v>
      </c>
      <c r="B54" s="1" t="s">
        <v>71</v>
      </c>
      <c r="C54" s="1" t="s">
        <v>53</v>
      </c>
      <c r="D54" s="1">
        <v>20</v>
      </c>
      <c r="E54" s="1">
        <v>10</v>
      </c>
      <c r="F54" s="1">
        <v>600</v>
      </c>
      <c r="G54" s="1">
        <v>-600</v>
      </c>
      <c r="H54" s="1" t="s">
        <v>72</v>
      </c>
    </row>
    <row r="55" spans="1:8" ht="12.75">
      <c r="A55" s="1" t="s">
        <v>59</v>
      </c>
      <c r="B55" s="1" t="s">
        <v>43</v>
      </c>
      <c r="C55" s="1" t="s">
        <v>63</v>
      </c>
      <c r="D55" s="1">
        <v>20</v>
      </c>
      <c r="E55" s="1">
        <v>10</v>
      </c>
      <c r="F55" s="1">
        <v>600</v>
      </c>
      <c r="G55" s="1">
        <v>-600</v>
      </c>
      <c r="H55" s="1" t="s">
        <v>64</v>
      </c>
    </row>
    <row r="56" spans="1:8" ht="12.75">
      <c r="A56" s="1" t="s">
        <v>65</v>
      </c>
      <c r="B56" s="1" t="s">
        <v>37</v>
      </c>
      <c r="C56" s="1" t="s">
        <v>53</v>
      </c>
      <c r="D56" s="1">
        <v>20</v>
      </c>
      <c r="E56" s="1">
        <v>10</v>
      </c>
      <c r="F56" s="1">
        <v>500</v>
      </c>
      <c r="G56" s="1">
        <v>-500</v>
      </c>
      <c r="H56" s="1" t="s">
        <v>66</v>
      </c>
    </row>
    <row r="57" spans="1:8" ht="12.75">
      <c r="A57" s="1" t="s">
        <v>65</v>
      </c>
      <c r="B57" s="1" t="s">
        <v>38</v>
      </c>
      <c r="C57" s="1" t="s">
        <v>53</v>
      </c>
      <c r="D57" s="1">
        <v>20</v>
      </c>
      <c r="E57" s="1">
        <v>10</v>
      </c>
      <c r="F57" s="1">
        <v>500</v>
      </c>
      <c r="G57" s="1">
        <v>-500</v>
      </c>
      <c r="H57" s="1" t="s">
        <v>67</v>
      </c>
    </row>
    <row r="58" spans="1:8" ht="12.75">
      <c r="A58" s="1" t="s">
        <v>65</v>
      </c>
      <c r="B58" s="1" t="s">
        <v>39</v>
      </c>
      <c r="C58" s="1" t="s">
        <v>53</v>
      </c>
      <c r="D58" s="1">
        <v>20</v>
      </c>
      <c r="E58" s="1">
        <v>10</v>
      </c>
      <c r="F58" s="1">
        <v>500</v>
      </c>
      <c r="G58" s="1">
        <v>-500</v>
      </c>
      <c r="H58" s="1" t="s">
        <v>68</v>
      </c>
    </row>
    <row r="59" spans="1:8" ht="12.75">
      <c r="A59" s="1" t="s">
        <v>65</v>
      </c>
      <c r="B59" s="1" t="s">
        <v>41</v>
      </c>
      <c r="C59" s="1" t="s">
        <v>53</v>
      </c>
      <c r="D59" s="1">
        <v>20</v>
      </c>
      <c r="E59" s="1">
        <v>10</v>
      </c>
      <c r="F59" s="1">
        <v>500</v>
      </c>
      <c r="G59" s="1">
        <v>-500</v>
      </c>
      <c r="H59" s="1" t="s">
        <v>69</v>
      </c>
    </row>
    <row r="60" spans="1:8" ht="12.75">
      <c r="A60" s="1" t="s">
        <v>65</v>
      </c>
      <c r="B60" s="1" t="s">
        <v>42</v>
      </c>
      <c r="C60" s="1" t="s">
        <v>53</v>
      </c>
      <c r="D60" s="1">
        <v>20</v>
      </c>
      <c r="E60" s="1">
        <v>10</v>
      </c>
      <c r="F60" s="1">
        <v>300</v>
      </c>
      <c r="G60" s="1">
        <v>-300</v>
      </c>
      <c r="H60" s="1" t="s">
        <v>70</v>
      </c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2008-04-30T00:46:23Z</dcterms:created>
  <dcterms:modified xsi:type="dcterms:W3CDTF">2008-04-30T00:46:23Z</dcterms:modified>
  <cp:category/>
  <cp:version/>
  <cp:contentType/>
  <cp:contentStatus/>
</cp:coreProperties>
</file>