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965" windowHeight="11580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<sst xmlns="http://schemas.openxmlformats.org/spreadsheetml/2006/main" count="111" uniqueCount="77">
  <si>
    <t>#105</t>
  </si>
  <si>
    <t>#106</t>
  </si>
  <si>
    <t>#107</t>
  </si>
  <si>
    <t>#109</t>
  </si>
  <si>
    <t>#110</t>
  </si>
  <si>
    <t>#111</t>
  </si>
  <si>
    <t>#112</t>
  </si>
  <si>
    <t>#113</t>
  </si>
  <si>
    <t>#114</t>
  </si>
  <si>
    <t>#115</t>
  </si>
  <si>
    <t>#116</t>
  </si>
  <si>
    <t>Ox</t>
  </si>
  <si>
    <t>Wt</t>
  </si>
  <si>
    <t>Percents</t>
  </si>
  <si>
    <t>Average</t>
  </si>
  <si>
    <t>Dev</t>
  </si>
  <si>
    <t>F</t>
  </si>
  <si>
    <t>Na2O</t>
  </si>
  <si>
    <t>K2O</t>
  </si>
  <si>
    <t>SiO2</t>
  </si>
  <si>
    <t>MgO</t>
  </si>
  <si>
    <t>Al2O3</t>
  </si>
  <si>
    <t>CaO</t>
  </si>
  <si>
    <t>TiO2</t>
  </si>
  <si>
    <t>FeO</t>
  </si>
  <si>
    <t>MnO</t>
  </si>
  <si>
    <t>Cr2O3</t>
  </si>
  <si>
    <t>Totals</t>
  </si>
  <si>
    <t>Cation</t>
  </si>
  <si>
    <t>Numbers</t>
  </si>
  <si>
    <t>Normalized</t>
  </si>
  <si>
    <t>O</t>
  </si>
  <si>
    <t>Na</t>
  </si>
  <si>
    <t>K</t>
  </si>
  <si>
    <t>Si</t>
  </si>
  <si>
    <t>Mg</t>
  </si>
  <si>
    <t>Al</t>
  </si>
  <si>
    <t>Ca</t>
  </si>
  <si>
    <t>Ti</t>
  </si>
  <si>
    <t>Fe</t>
  </si>
  <si>
    <t>Mn</t>
  </si>
  <si>
    <t>Cr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</si>
  <si>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</si>
  <si>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</si>
  <si>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</si>
  <si>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</si>
  <si>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</si>
  <si>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</si>
  <si>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</si>
  <si>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</si>
  <si>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</si>
  <si>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</si>
  <si>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</si>
  <si>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</si>
  <si>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</si>
  <si>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</si>
  <si>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</si>
  <si>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kspar-OR1</t>
  </si>
  <si>
    <t>rutile1</t>
  </si>
  <si>
    <t>LIF</t>
  </si>
  <si>
    <t>fayalite</t>
  </si>
  <si>
    <t>rhod-791</t>
  </si>
  <si>
    <t>chrom-s</t>
  </si>
  <si>
    <r>
      <t>Ca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48</t>
    </r>
    <r>
      <rPr>
        <sz val="14"/>
        <rFont val="Times New Roman"/>
        <family val="1"/>
      </rPr>
      <t>·18H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</si>
  <si>
    <t xml:space="preserve">to 48 </t>
  </si>
  <si>
    <t>average</t>
  </si>
  <si>
    <t>stdev</t>
  </si>
  <si>
    <t>in formula</t>
  </si>
  <si>
    <t>(+) charges</t>
  </si>
  <si>
    <t>dachiardite R061097</t>
  </si>
  <si>
    <t>not present in the wds scan; not in totals</t>
  </si>
  <si>
    <t>H</t>
  </si>
  <si>
    <t>ideal</t>
  </si>
  <si>
    <t>measured</t>
  </si>
  <si>
    <t>H2O*</t>
  </si>
  <si>
    <t>H2O</t>
  </si>
  <si>
    <r>
      <t>(Ca</t>
    </r>
    <r>
      <rPr>
        <vertAlign val="subscript"/>
        <sz val="14"/>
        <rFont val="Times New Roman"/>
        <family val="1"/>
      </rPr>
      <t>1.25</t>
    </r>
    <r>
      <rPr>
        <sz val="14"/>
        <rFont val="Times New Roman"/>
        <family val="1"/>
      </rPr>
      <t>K</t>
    </r>
    <r>
      <rPr>
        <vertAlign val="subscript"/>
        <sz val="14"/>
        <rFont val="Times New Roman"/>
        <family val="1"/>
      </rPr>
      <t>0.98</t>
    </r>
    <r>
      <rPr>
        <sz val="14"/>
        <rFont val="Times New Roman"/>
        <family val="1"/>
      </rPr>
      <t>Na</t>
    </r>
    <r>
      <rPr>
        <vertAlign val="subscript"/>
        <sz val="14"/>
        <rFont val="Times New Roman"/>
        <family val="1"/>
      </rPr>
      <t>0.46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Σ=2.69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20.06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3.94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48</t>
    </r>
    <r>
      <rPr>
        <sz val="14"/>
        <rFont val="Times New Roman"/>
        <family val="1"/>
      </rPr>
      <t>·11.22H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</si>
</sst>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b/>
      <sz val="12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workbookViewId="0" topLeftCell="A1">
      <selection activeCell="H18" sqref="H18"/>
    </sheetView>
  </sheetViews>
  <sheetFormatPr defaultColWidth="9.00390625" defaultRowHeight="13.5"/>
  <cols>
    <col min="1" max="16384" width="5.25390625" style="1" customWidth="1"/>
  </cols>
  <sheetData>
    <row r="1" spans="2:4" ht="15.75">
      <c r="B1" s="6" t="s">
        <v>69</v>
      </c>
      <c r="C1" s="6"/>
      <c r="D1" s="6"/>
    </row>
    <row r="2" spans="2:12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</row>
    <row r="3" spans="1:15" ht="12.7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N3" s="2" t="s">
        <v>65</v>
      </c>
      <c r="O3" s="2" t="s">
        <v>66</v>
      </c>
    </row>
    <row r="4" spans="1:18" ht="12.75">
      <c r="A4" s="1" t="s">
        <v>19</v>
      </c>
      <c r="B4" s="2">
        <v>69.97</v>
      </c>
      <c r="C4" s="2">
        <v>69.89</v>
      </c>
      <c r="D4" s="2">
        <v>69.47</v>
      </c>
      <c r="E4" s="2">
        <v>69.06</v>
      </c>
      <c r="F4" s="2">
        <v>69.04</v>
      </c>
      <c r="G4" s="2">
        <v>70.03</v>
      </c>
      <c r="H4" s="2">
        <v>69.02</v>
      </c>
      <c r="I4" s="2">
        <v>69.18</v>
      </c>
      <c r="J4" s="2">
        <v>70.77</v>
      </c>
      <c r="K4" s="2">
        <v>69.41</v>
      </c>
      <c r="L4" s="2">
        <v>69.43</v>
      </c>
      <c r="M4" s="2"/>
      <c r="N4" s="2">
        <f aca="true" t="shared" si="0" ref="N4:N15">AVERAGE(B4:L4)</f>
        <v>69.57</v>
      </c>
      <c r="O4" s="2">
        <f aca="true" t="shared" si="1" ref="O4:O15">STDEV(B4:L4)</f>
        <v>0.5444997704316835</v>
      </c>
      <c r="P4" s="2"/>
      <c r="Q4" s="2"/>
      <c r="R4" s="2"/>
    </row>
    <row r="5" spans="1:18" ht="12.75">
      <c r="A5" s="1" t="s">
        <v>21</v>
      </c>
      <c r="B5" s="2">
        <v>11.7</v>
      </c>
      <c r="C5" s="2">
        <v>11.61</v>
      </c>
      <c r="D5" s="2">
        <v>11.55</v>
      </c>
      <c r="E5" s="2">
        <v>11.6</v>
      </c>
      <c r="F5" s="2">
        <v>11.38</v>
      </c>
      <c r="G5" s="2">
        <v>11.47</v>
      </c>
      <c r="H5" s="2">
        <v>11.67</v>
      </c>
      <c r="I5" s="2">
        <v>11.68</v>
      </c>
      <c r="J5" s="2">
        <v>11.86</v>
      </c>
      <c r="K5" s="2">
        <v>11.43</v>
      </c>
      <c r="L5" s="2">
        <v>11.64</v>
      </c>
      <c r="M5" s="2"/>
      <c r="N5" s="2">
        <f t="shared" si="0"/>
        <v>11.599090909090908</v>
      </c>
      <c r="O5" s="2">
        <f t="shared" si="1"/>
        <v>0.13685426887429888</v>
      </c>
      <c r="P5" s="2"/>
      <c r="Q5" s="2"/>
      <c r="R5" s="2"/>
    </row>
    <row r="6" spans="1:18" ht="12.75">
      <c r="A6" s="1" t="s">
        <v>22</v>
      </c>
      <c r="B6" s="2">
        <v>3.91</v>
      </c>
      <c r="C6" s="2">
        <v>3.58</v>
      </c>
      <c r="D6" s="2">
        <v>3.83</v>
      </c>
      <c r="E6" s="2">
        <v>3.64</v>
      </c>
      <c r="F6" s="2">
        <v>3.55</v>
      </c>
      <c r="G6" s="2">
        <v>3.88</v>
      </c>
      <c r="H6" s="2">
        <v>3.95</v>
      </c>
      <c r="I6" s="2">
        <v>3.94</v>
      </c>
      <c r="J6" s="2">
        <v>4.16</v>
      </c>
      <c r="K6" s="2">
        <v>4.07</v>
      </c>
      <c r="L6" s="2">
        <v>3.85</v>
      </c>
      <c r="M6" s="2"/>
      <c r="N6" s="2">
        <f t="shared" si="0"/>
        <v>3.850909090909091</v>
      </c>
      <c r="O6" s="2">
        <f t="shared" si="1"/>
        <v>0.19351767596033567</v>
      </c>
      <c r="P6" s="2"/>
      <c r="Q6" s="2"/>
      <c r="R6" s="2"/>
    </row>
    <row r="7" spans="1:18" ht="12.75">
      <c r="A7" s="1" t="s">
        <v>18</v>
      </c>
      <c r="B7" s="2">
        <v>2.45</v>
      </c>
      <c r="C7" s="2">
        <v>2.79</v>
      </c>
      <c r="D7" s="2">
        <v>2.53</v>
      </c>
      <c r="E7" s="2">
        <v>2.54</v>
      </c>
      <c r="F7" s="2">
        <v>2.74</v>
      </c>
      <c r="G7" s="2">
        <v>2.45</v>
      </c>
      <c r="H7" s="2">
        <v>2.51</v>
      </c>
      <c r="I7" s="2">
        <v>2.35</v>
      </c>
      <c r="J7" s="2">
        <v>2.27</v>
      </c>
      <c r="K7" s="2">
        <v>2.44</v>
      </c>
      <c r="L7" s="2">
        <v>2.57</v>
      </c>
      <c r="M7" s="2"/>
      <c r="N7" s="2">
        <f t="shared" si="0"/>
        <v>2.5127272727272727</v>
      </c>
      <c r="O7" s="2">
        <f t="shared" si="1"/>
        <v>0.15212435104814723</v>
      </c>
      <c r="P7" s="2"/>
      <c r="Q7" s="2"/>
      <c r="R7" s="2"/>
    </row>
    <row r="8" spans="1:18" ht="12.75">
      <c r="A8" s="1" t="s">
        <v>17</v>
      </c>
      <c r="B8" s="2">
        <v>0.73</v>
      </c>
      <c r="C8" s="2">
        <v>0.89</v>
      </c>
      <c r="D8" s="2">
        <v>0.75</v>
      </c>
      <c r="E8" s="2">
        <v>0.75</v>
      </c>
      <c r="F8" s="2">
        <v>0.97</v>
      </c>
      <c r="G8" s="2">
        <v>0.86</v>
      </c>
      <c r="H8" s="2">
        <v>0.81</v>
      </c>
      <c r="I8" s="2">
        <v>0.67</v>
      </c>
      <c r="J8" s="2">
        <v>0.76</v>
      </c>
      <c r="K8" s="2">
        <v>0.75</v>
      </c>
      <c r="L8" s="2">
        <v>0.59</v>
      </c>
      <c r="M8" s="2"/>
      <c r="N8" s="2">
        <f t="shared" si="0"/>
        <v>0.7754545454545454</v>
      </c>
      <c r="O8" s="2">
        <f t="shared" si="1"/>
        <v>0.10443788932792952</v>
      </c>
      <c r="P8" s="2"/>
      <c r="Q8" s="2"/>
      <c r="R8" s="2"/>
    </row>
    <row r="9" spans="1:18" s="7" customFormat="1" ht="12.75">
      <c r="A9" s="7" t="s">
        <v>16</v>
      </c>
      <c r="B9" s="8">
        <v>0</v>
      </c>
      <c r="C9" s="8">
        <v>0.03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0.05</v>
      </c>
      <c r="K9" s="8">
        <v>0.13</v>
      </c>
      <c r="L9" s="8">
        <v>0.1</v>
      </c>
      <c r="M9" s="8"/>
      <c r="N9" s="8">
        <f t="shared" si="0"/>
        <v>0.028181818181818186</v>
      </c>
      <c r="O9" s="8">
        <f t="shared" si="1"/>
        <v>0.046436662631628</v>
      </c>
      <c r="P9" s="8" t="s">
        <v>70</v>
      </c>
      <c r="Q9" s="8"/>
      <c r="R9" s="8"/>
    </row>
    <row r="10" spans="1:18" s="7" customFormat="1" ht="12.75">
      <c r="A10" s="7" t="s">
        <v>26</v>
      </c>
      <c r="B10" s="8">
        <v>0.01</v>
      </c>
      <c r="C10" s="8">
        <v>0.08</v>
      </c>
      <c r="D10" s="8">
        <v>0.05</v>
      </c>
      <c r="E10" s="8">
        <v>0</v>
      </c>
      <c r="F10" s="8">
        <v>0</v>
      </c>
      <c r="G10" s="8">
        <v>0.01</v>
      </c>
      <c r="H10" s="8">
        <v>0</v>
      </c>
      <c r="I10" s="8">
        <v>0.04</v>
      </c>
      <c r="J10" s="8">
        <v>0</v>
      </c>
      <c r="K10" s="8">
        <v>0.07</v>
      </c>
      <c r="L10" s="8">
        <v>0.05</v>
      </c>
      <c r="M10" s="8"/>
      <c r="N10" s="8">
        <f t="shared" si="0"/>
        <v>0.028181818181818183</v>
      </c>
      <c r="O10" s="8">
        <f t="shared" si="1"/>
        <v>0.030600059417648796</v>
      </c>
      <c r="P10" s="8" t="s">
        <v>70</v>
      </c>
      <c r="Q10" s="8"/>
      <c r="R10" s="8"/>
    </row>
    <row r="11" spans="1:18" s="7" customFormat="1" ht="12.75">
      <c r="A11" s="7" t="s">
        <v>20</v>
      </c>
      <c r="B11" s="8">
        <v>0</v>
      </c>
      <c r="C11" s="8">
        <v>0.01</v>
      </c>
      <c r="D11" s="8">
        <v>0</v>
      </c>
      <c r="E11" s="8">
        <v>0.01</v>
      </c>
      <c r="F11" s="8">
        <v>0</v>
      </c>
      <c r="G11" s="8">
        <v>0.01</v>
      </c>
      <c r="H11" s="8">
        <v>0</v>
      </c>
      <c r="I11" s="8">
        <v>0</v>
      </c>
      <c r="J11" s="8">
        <v>0</v>
      </c>
      <c r="K11" s="8">
        <v>0.01</v>
      </c>
      <c r="L11" s="8">
        <v>0.02</v>
      </c>
      <c r="M11" s="8"/>
      <c r="N11" s="8">
        <f t="shared" si="0"/>
        <v>0.005454545454545454</v>
      </c>
      <c r="O11" s="8">
        <f t="shared" si="1"/>
        <v>0.006875516509523286</v>
      </c>
      <c r="P11" s="8" t="s">
        <v>70</v>
      </c>
      <c r="Q11" s="8"/>
      <c r="R11" s="8"/>
    </row>
    <row r="12" spans="1:18" s="7" customFormat="1" ht="12.75">
      <c r="A12" s="7" t="s">
        <v>23</v>
      </c>
      <c r="B12" s="8">
        <v>0.01</v>
      </c>
      <c r="C12" s="8">
        <v>0</v>
      </c>
      <c r="D12" s="8">
        <v>0</v>
      </c>
      <c r="E12" s="8">
        <v>0.03</v>
      </c>
      <c r="F12" s="8">
        <v>0</v>
      </c>
      <c r="G12" s="8">
        <v>0</v>
      </c>
      <c r="H12" s="8">
        <v>0.02</v>
      </c>
      <c r="I12" s="8">
        <v>0</v>
      </c>
      <c r="J12" s="8">
        <v>0.01</v>
      </c>
      <c r="K12" s="8">
        <v>0</v>
      </c>
      <c r="L12" s="8">
        <v>0</v>
      </c>
      <c r="M12" s="8"/>
      <c r="N12" s="8">
        <f t="shared" si="0"/>
        <v>0.006363636363636363</v>
      </c>
      <c r="O12" s="8">
        <f t="shared" si="1"/>
        <v>0.010269106361049411</v>
      </c>
      <c r="P12" s="8" t="s">
        <v>70</v>
      </c>
      <c r="Q12" s="8"/>
      <c r="R12" s="8"/>
    </row>
    <row r="13" spans="1:18" s="7" customFormat="1" ht="12.75">
      <c r="A13" s="7" t="s">
        <v>24</v>
      </c>
      <c r="B13" s="8">
        <v>0.04</v>
      </c>
      <c r="C13" s="8">
        <v>0</v>
      </c>
      <c r="D13" s="8">
        <v>0</v>
      </c>
      <c r="E13" s="8">
        <v>0</v>
      </c>
      <c r="F13" s="8">
        <v>0.01</v>
      </c>
      <c r="G13" s="8">
        <v>0</v>
      </c>
      <c r="H13" s="8">
        <v>0</v>
      </c>
      <c r="I13" s="8">
        <v>0</v>
      </c>
      <c r="J13" s="8">
        <v>0</v>
      </c>
      <c r="K13" s="8">
        <v>0.03</v>
      </c>
      <c r="L13" s="8">
        <v>0.02</v>
      </c>
      <c r="M13" s="8"/>
      <c r="N13" s="8">
        <f t="shared" si="0"/>
        <v>0.009090909090909092</v>
      </c>
      <c r="O13" s="8">
        <f t="shared" si="1"/>
        <v>0.014459976109624424</v>
      </c>
      <c r="P13" s="8" t="s">
        <v>70</v>
      </c>
      <c r="Q13" s="8"/>
      <c r="R13" s="8"/>
    </row>
    <row r="14" spans="1:18" s="7" customFormat="1" ht="12.75">
      <c r="A14" s="7" t="s">
        <v>25</v>
      </c>
      <c r="B14" s="8">
        <v>0.03</v>
      </c>
      <c r="C14" s="8">
        <v>0.05</v>
      </c>
      <c r="D14" s="8">
        <v>0</v>
      </c>
      <c r="E14" s="8">
        <v>0.02</v>
      </c>
      <c r="F14" s="8">
        <v>0</v>
      </c>
      <c r="G14" s="8">
        <v>0.01</v>
      </c>
      <c r="H14" s="8">
        <v>0</v>
      </c>
      <c r="I14" s="8">
        <v>0.01</v>
      </c>
      <c r="J14" s="8">
        <v>0</v>
      </c>
      <c r="K14" s="8">
        <v>0</v>
      </c>
      <c r="L14" s="8">
        <v>0</v>
      </c>
      <c r="M14" s="8"/>
      <c r="N14" s="8">
        <f t="shared" si="0"/>
        <v>0.010909090909090908</v>
      </c>
      <c r="O14" s="8">
        <f t="shared" si="1"/>
        <v>0.016403990645294488</v>
      </c>
      <c r="P14" s="8" t="s">
        <v>70</v>
      </c>
      <c r="Q14" s="8"/>
      <c r="R14" s="8"/>
    </row>
    <row r="15" spans="1:18" ht="12.75">
      <c r="A15" s="1" t="s">
        <v>27</v>
      </c>
      <c r="B15" s="2">
        <f>SUM(B4:B8)</f>
        <v>88.76</v>
      </c>
      <c r="C15" s="2">
        <f aca="true" t="shared" si="2" ref="C15:L15">SUM(C4:C8)</f>
        <v>88.76</v>
      </c>
      <c r="D15" s="2">
        <f t="shared" si="2"/>
        <v>88.13</v>
      </c>
      <c r="E15" s="2">
        <f t="shared" si="2"/>
        <v>87.59</v>
      </c>
      <c r="F15" s="2">
        <f t="shared" si="2"/>
        <v>87.67999999999999</v>
      </c>
      <c r="G15" s="2">
        <f t="shared" si="2"/>
        <v>88.69</v>
      </c>
      <c r="H15" s="2">
        <f t="shared" si="2"/>
        <v>87.96000000000001</v>
      </c>
      <c r="I15" s="2">
        <f t="shared" si="2"/>
        <v>87.82000000000001</v>
      </c>
      <c r="J15" s="2">
        <f t="shared" si="2"/>
        <v>89.82</v>
      </c>
      <c r="K15" s="2">
        <f t="shared" si="2"/>
        <v>88.1</v>
      </c>
      <c r="L15" s="2">
        <f t="shared" si="2"/>
        <v>88.08</v>
      </c>
      <c r="M15" s="2"/>
      <c r="N15" s="2">
        <f t="shared" si="0"/>
        <v>88.30818181818182</v>
      </c>
      <c r="O15" s="2">
        <f t="shared" si="1"/>
        <v>0.6509042661070306</v>
      </c>
      <c r="P15" s="2"/>
      <c r="Q15" s="2"/>
      <c r="R15" s="2"/>
    </row>
    <row r="16" spans="1:18" ht="12.75">
      <c r="A16" s="1" t="s">
        <v>74</v>
      </c>
      <c r="B16" s="2">
        <f>100-SUM(B4:B8)</f>
        <v>11.239999999999995</v>
      </c>
      <c r="C16" s="2">
        <f aca="true" t="shared" si="3" ref="C16:L16">100-SUM(C4:C8)</f>
        <v>11.239999999999995</v>
      </c>
      <c r="D16" s="2">
        <f t="shared" si="3"/>
        <v>11.870000000000005</v>
      </c>
      <c r="E16" s="2">
        <f t="shared" si="3"/>
        <v>12.409999999999997</v>
      </c>
      <c r="F16" s="2">
        <f t="shared" si="3"/>
        <v>12.320000000000007</v>
      </c>
      <c r="G16" s="2">
        <f t="shared" si="3"/>
        <v>11.310000000000002</v>
      </c>
      <c r="H16" s="2">
        <f t="shared" si="3"/>
        <v>12.039999999999992</v>
      </c>
      <c r="I16" s="2">
        <f t="shared" si="3"/>
        <v>12.179999999999993</v>
      </c>
      <c r="J16" s="2">
        <f t="shared" si="3"/>
        <v>10.180000000000007</v>
      </c>
      <c r="K16" s="2">
        <f t="shared" si="3"/>
        <v>11.900000000000006</v>
      </c>
      <c r="L16" s="2">
        <f t="shared" si="3"/>
        <v>11.920000000000002</v>
      </c>
      <c r="M16" s="2"/>
      <c r="N16" s="2">
        <f>AVERAGE(B16:L16)</f>
        <v>11.691818181818183</v>
      </c>
      <c r="O16" s="2">
        <f>STDEV(B16:L16)</f>
        <v>0.6509042661070131</v>
      </c>
      <c r="P16" s="2"/>
      <c r="Q16" s="2"/>
      <c r="R16" s="2"/>
    </row>
    <row r="17" spans="2:18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1" t="s">
        <v>28</v>
      </c>
      <c r="B18" s="2" t="s">
        <v>29</v>
      </c>
      <c r="C18" s="2" t="s">
        <v>30</v>
      </c>
      <c r="D18" s="2" t="s">
        <v>64</v>
      </c>
      <c r="E18" s="2" t="s">
        <v>31</v>
      </c>
      <c r="F18" s="2"/>
      <c r="G18" s="2"/>
      <c r="H18" s="2"/>
      <c r="I18" s="2"/>
      <c r="J18" s="2"/>
      <c r="K18" s="2"/>
      <c r="L18" s="2"/>
      <c r="M18" s="2"/>
      <c r="N18" s="2" t="s">
        <v>65</v>
      </c>
      <c r="O18" s="2" t="s">
        <v>66</v>
      </c>
      <c r="P18" s="2" t="s">
        <v>67</v>
      </c>
      <c r="Q18" s="2"/>
      <c r="R18" s="2" t="s">
        <v>68</v>
      </c>
    </row>
    <row r="19" spans="1:18" ht="12.75">
      <c r="A19" s="1" t="s">
        <v>34</v>
      </c>
      <c r="B19" s="2">
        <v>20.179913939440553</v>
      </c>
      <c r="C19" s="2">
        <v>20.186513880476685</v>
      </c>
      <c r="D19" s="2">
        <v>19.955652682573646</v>
      </c>
      <c r="E19" s="2">
        <v>19.753992643931277</v>
      </c>
      <c r="F19" s="2">
        <v>19.794785484865624</v>
      </c>
      <c r="G19" s="2">
        <v>20.193197139187674</v>
      </c>
      <c r="H19" s="2">
        <v>19.821262531854764</v>
      </c>
      <c r="I19" s="2">
        <v>19.8135789416063</v>
      </c>
      <c r="J19" s="2">
        <v>20.558399205020432</v>
      </c>
      <c r="K19" s="2">
        <v>19.941557852248486</v>
      </c>
      <c r="L19" s="2">
        <v>19.930800235801467</v>
      </c>
      <c r="M19" s="2"/>
      <c r="N19" s="2">
        <f aca="true" t="shared" si="4" ref="N19:N24">AVERAGE(B19:L19)</f>
        <v>20.011786776091533</v>
      </c>
      <c r="O19" s="2">
        <f aca="true" t="shared" si="5" ref="O19:O24">STDEV(B19:L19)</f>
        <v>0.24377578582245493</v>
      </c>
      <c r="P19" s="4">
        <v>20.06</v>
      </c>
      <c r="Q19" s="2">
        <v>4</v>
      </c>
      <c r="R19" s="2">
        <f>P19*Q19</f>
        <v>80.24</v>
      </c>
    </row>
    <row r="20" spans="1:18" ht="12.75">
      <c r="A20" s="1" t="s">
        <v>36</v>
      </c>
      <c r="B20" s="2">
        <v>3.976939908091734</v>
      </c>
      <c r="C20" s="2">
        <v>3.952157423291665</v>
      </c>
      <c r="D20" s="2">
        <v>3.9102664634157276</v>
      </c>
      <c r="E20" s="2">
        <v>3.9105877374689646</v>
      </c>
      <c r="F20" s="2">
        <v>3.8454574498151053</v>
      </c>
      <c r="G20" s="2">
        <v>3.8979845005026736</v>
      </c>
      <c r="H20" s="2">
        <v>3.9498713087934125</v>
      </c>
      <c r="I20" s="2">
        <v>3.9425839160111575</v>
      </c>
      <c r="J20" s="2">
        <v>4.060509394204323</v>
      </c>
      <c r="K20" s="2">
        <v>3.870249827497769</v>
      </c>
      <c r="L20" s="2">
        <v>3.9380958520846554</v>
      </c>
      <c r="M20" s="2"/>
      <c r="N20" s="2">
        <f t="shared" si="4"/>
        <v>3.932245798288835</v>
      </c>
      <c r="O20" s="2">
        <f t="shared" si="5"/>
        <v>0.05727046519590257</v>
      </c>
      <c r="P20" s="4">
        <v>3.94</v>
      </c>
      <c r="Q20" s="2">
        <v>3</v>
      </c>
      <c r="R20" s="2">
        <f>P20*Q20</f>
        <v>11.82</v>
      </c>
    </row>
    <row r="21" spans="1:18" ht="12.75">
      <c r="A21" s="1" t="s">
        <v>37</v>
      </c>
      <c r="B21" s="2">
        <v>1.208251462693475</v>
      </c>
      <c r="C21" s="2">
        <v>1.1079048082565561</v>
      </c>
      <c r="D21" s="2">
        <v>1.1788011423924956</v>
      </c>
      <c r="E21" s="2">
        <v>1.1155854301792987</v>
      </c>
      <c r="F21" s="2">
        <v>1.090564876362292</v>
      </c>
      <c r="G21" s="2">
        <v>1.1987422728478907</v>
      </c>
      <c r="H21" s="2">
        <v>1.2154205940457499</v>
      </c>
      <c r="I21" s="2">
        <v>1.2090707923647857</v>
      </c>
      <c r="J21" s="2">
        <v>1.294811554606376</v>
      </c>
      <c r="K21" s="2">
        <v>1.2528658854133048</v>
      </c>
      <c r="L21" s="2">
        <v>1.1841628628646663</v>
      </c>
      <c r="M21" s="2"/>
      <c r="N21" s="2">
        <f t="shared" si="4"/>
        <v>1.18692560745699</v>
      </c>
      <c r="O21" s="2">
        <f t="shared" si="5"/>
        <v>0.06211041361539593</v>
      </c>
      <c r="P21" s="4">
        <v>1.25</v>
      </c>
      <c r="Q21" s="2">
        <v>2</v>
      </c>
      <c r="R21" s="2">
        <f>P21*Q21</f>
        <v>2.5</v>
      </c>
    </row>
    <row r="22" spans="1:18" ht="12.75">
      <c r="A22" s="1" t="s">
        <v>33</v>
      </c>
      <c r="B22" s="2">
        <v>0.9014301105547858</v>
      </c>
      <c r="C22" s="2">
        <v>1.0280376685966817</v>
      </c>
      <c r="D22" s="2">
        <v>0.9271450831396519</v>
      </c>
      <c r="E22" s="2">
        <v>0.9268737247302387</v>
      </c>
      <c r="F22" s="2">
        <v>1.0022108965827294</v>
      </c>
      <c r="G22" s="2">
        <v>0.9012506349555567</v>
      </c>
      <c r="H22" s="2">
        <v>0.9195781019998605</v>
      </c>
      <c r="I22" s="2">
        <v>0.8586353703015888</v>
      </c>
      <c r="J22" s="2">
        <v>0.8412488762286358</v>
      </c>
      <c r="K22" s="2">
        <v>0.8943044776964586</v>
      </c>
      <c r="L22" s="2">
        <v>0.9411725125330719</v>
      </c>
      <c r="M22" s="2"/>
      <c r="N22" s="2">
        <f t="shared" si="4"/>
        <v>0.9219897688472055</v>
      </c>
      <c r="O22" s="2">
        <f t="shared" si="5"/>
        <v>0.05500724369112813</v>
      </c>
      <c r="P22" s="4">
        <v>0.98</v>
      </c>
      <c r="Q22" s="2">
        <v>1</v>
      </c>
      <c r="R22" s="2">
        <f>P22*Q22</f>
        <v>0.98</v>
      </c>
    </row>
    <row r="23" spans="1:18" ht="12.75">
      <c r="A23" s="1" t="s">
        <v>32</v>
      </c>
      <c r="B23" s="2">
        <v>0.4082039295921082</v>
      </c>
      <c r="C23" s="2">
        <v>0.498405901507894</v>
      </c>
      <c r="D23" s="2">
        <v>0.41771184084261265</v>
      </c>
      <c r="E23" s="2">
        <v>0.4159455307450634</v>
      </c>
      <c r="F23" s="2">
        <v>0.5392232832115758</v>
      </c>
      <c r="G23" s="2">
        <v>0.4808020328583582</v>
      </c>
      <c r="H23" s="2">
        <v>0.45101217200825566</v>
      </c>
      <c r="I23" s="2">
        <v>0.37205235661561753</v>
      </c>
      <c r="J23" s="2">
        <v>0.4280559881149933</v>
      </c>
      <c r="K23" s="2">
        <v>0.41777763486242414</v>
      </c>
      <c r="L23" s="2">
        <v>0.3283798255650367</v>
      </c>
      <c r="M23" s="2"/>
      <c r="N23" s="2">
        <f t="shared" si="4"/>
        <v>0.4325064087203581</v>
      </c>
      <c r="O23" s="2">
        <f t="shared" si="5"/>
        <v>0.0585010240976721</v>
      </c>
      <c r="P23" s="4">
        <v>0.46</v>
      </c>
      <c r="Q23" s="2">
        <v>1</v>
      </c>
      <c r="R23" s="2">
        <f>P23*Q23</f>
        <v>0.46</v>
      </c>
    </row>
    <row r="24" spans="1:18" ht="12.75">
      <c r="A24" s="1" t="s">
        <v>27</v>
      </c>
      <c r="B24" s="2">
        <f>SUM(B19:B23)</f>
        <v>26.674739350372654</v>
      </c>
      <c r="C24" s="2">
        <f aca="true" t="shared" si="6" ref="C24:L24">SUM(C19:C23)</f>
        <v>26.773019682129483</v>
      </c>
      <c r="D24" s="2">
        <f t="shared" si="6"/>
        <v>26.389577212364134</v>
      </c>
      <c r="E24" s="2">
        <f t="shared" si="6"/>
        <v>26.12298506705484</v>
      </c>
      <c r="F24" s="2">
        <f t="shared" si="6"/>
        <v>26.272241990837326</v>
      </c>
      <c r="G24" s="2">
        <f t="shared" si="6"/>
        <v>26.67197658035215</v>
      </c>
      <c r="H24" s="2">
        <f t="shared" si="6"/>
        <v>26.35714470870204</v>
      </c>
      <c r="I24" s="2">
        <f t="shared" si="6"/>
        <v>26.195921376899445</v>
      </c>
      <c r="J24" s="2">
        <f t="shared" si="6"/>
        <v>27.183025018174764</v>
      </c>
      <c r="K24" s="2">
        <f t="shared" si="6"/>
        <v>26.376755677718442</v>
      </c>
      <c r="L24" s="2">
        <f t="shared" si="6"/>
        <v>26.322611288848897</v>
      </c>
      <c r="M24" s="2"/>
      <c r="N24" s="2">
        <f t="shared" si="4"/>
        <v>26.485454359404923</v>
      </c>
      <c r="O24" s="2">
        <f t="shared" si="5"/>
        <v>0.31057686621952707</v>
      </c>
      <c r="P24" s="2"/>
      <c r="Q24" s="2"/>
      <c r="R24" s="5">
        <f>SUM(R19:R23)</f>
        <v>96</v>
      </c>
    </row>
    <row r="25" spans="1:21" ht="12.75">
      <c r="A25" s="1" t="s">
        <v>71</v>
      </c>
      <c r="B25" s="2">
        <v>21.62338755242875</v>
      </c>
      <c r="C25" s="2">
        <v>21.655219021600576</v>
      </c>
      <c r="D25" s="2">
        <v>22.744130670690982</v>
      </c>
      <c r="E25" s="2">
        <v>23.678276096034093</v>
      </c>
      <c r="F25" s="2">
        <v>23.561921778573318</v>
      </c>
      <c r="G25" s="2">
        <v>21.753720728231578</v>
      </c>
      <c r="H25" s="2">
        <v>23.063904484101084</v>
      </c>
      <c r="I25" s="2">
        <v>23.269103173894553</v>
      </c>
      <c r="J25" s="2">
        <v>19.72594702374893</v>
      </c>
      <c r="K25" s="2">
        <v>22.80520522512725</v>
      </c>
      <c r="L25" s="2">
        <v>22.824633436712745</v>
      </c>
      <c r="M25" s="2"/>
      <c r="N25" s="2">
        <f>AVERAGE(B25:L25)</f>
        <v>22.427768108285804</v>
      </c>
      <c r="O25" s="2">
        <f>STDEV(B25:L25)</f>
        <v>1.1558837444510364</v>
      </c>
      <c r="P25" s="4">
        <v>22.43</v>
      </c>
      <c r="Q25" s="2"/>
      <c r="R25" s="9"/>
      <c r="T25" s="1" t="s">
        <v>75</v>
      </c>
      <c r="U25" s="1">
        <f>P25/2</f>
        <v>11.215</v>
      </c>
    </row>
    <row r="26" spans="2:19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17" ht="20.25">
      <c r="B27" s="2"/>
      <c r="C27" s="2"/>
      <c r="D27" s="2"/>
      <c r="E27" s="2" t="s">
        <v>72</v>
      </c>
      <c r="F27" s="2"/>
      <c r="G27" s="2"/>
      <c r="H27" s="2"/>
      <c r="I27" s="3" t="s">
        <v>63</v>
      </c>
      <c r="J27" s="2"/>
      <c r="K27" s="2"/>
      <c r="L27" s="2"/>
      <c r="M27" s="2"/>
      <c r="N27" s="2"/>
      <c r="O27" s="2"/>
      <c r="P27" s="2"/>
      <c r="Q27" s="2"/>
    </row>
    <row r="28" spans="5:15" ht="20.25">
      <c r="E28" s="1" t="s">
        <v>73</v>
      </c>
      <c r="I28" s="3" t="s">
        <v>76</v>
      </c>
      <c r="N28" s="2"/>
      <c r="O28" s="2"/>
    </row>
    <row r="29" spans="14:15" ht="12.75">
      <c r="N29" s="2"/>
      <c r="O29" s="2"/>
    </row>
    <row r="30" spans="14:15" ht="12.75">
      <c r="N30" s="2"/>
      <c r="O30" s="2"/>
    </row>
    <row r="31" spans="1:15" ht="12.75">
      <c r="A31" s="1" t="s">
        <v>42</v>
      </c>
      <c r="B31" s="1" t="s">
        <v>43</v>
      </c>
      <c r="C31" s="1" t="s">
        <v>44</v>
      </c>
      <c r="D31" s="1" t="s">
        <v>45</v>
      </c>
      <c r="E31" s="1" t="s">
        <v>46</v>
      </c>
      <c r="F31" s="1" t="s">
        <v>47</v>
      </c>
      <c r="G31" s="1" t="s">
        <v>48</v>
      </c>
      <c r="H31" s="1" t="s">
        <v>49</v>
      </c>
      <c r="N31" s="2"/>
      <c r="O31" s="2"/>
    </row>
    <row r="32" spans="1:15" ht="12.75">
      <c r="A32" s="1" t="s">
        <v>50</v>
      </c>
      <c r="B32" s="1" t="s">
        <v>32</v>
      </c>
      <c r="C32" s="1" t="s">
        <v>51</v>
      </c>
      <c r="D32" s="1">
        <v>10</v>
      </c>
      <c r="E32" s="1">
        <v>0</v>
      </c>
      <c r="F32" s="1">
        <v>600</v>
      </c>
      <c r="G32" s="1">
        <v>-600</v>
      </c>
      <c r="H32" s="1" t="s">
        <v>52</v>
      </c>
      <c r="N32" s="2"/>
      <c r="O32" s="2"/>
    </row>
    <row r="33" spans="1:15" ht="12.75">
      <c r="A33" s="1" t="s">
        <v>50</v>
      </c>
      <c r="B33" s="1" t="s">
        <v>34</v>
      </c>
      <c r="C33" s="1" t="s">
        <v>51</v>
      </c>
      <c r="D33" s="1">
        <v>20</v>
      </c>
      <c r="E33" s="1">
        <v>10</v>
      </c>
      <c r="F33" s="1">
        <v>600</v>
      </c>
      <c r="G33" s="1">
        <v>-600</v>
      </c>
      <c r="H33" s="1" t="s">
        <v>53</v>
      </c>
      <c r="N33" s="2"/>
      <c r="O33" s="2"/>
    </row>
    <row r="34" spans="1:15" ht="12.75">
      <c r="A34" s="1" t="s">
        <v>50</v>
      </c>
      <c r="B34" s="1" t="s">
        <v>16</v>
      </c>
      <c r="C34" s="1" t="s">
        <v>51</v>
      </c>
      <c r="D34" s="1">
        <v>20</v>
      </c>
      <c r="E34" s="1">
        <v>10</v>
      </c>
      <c r="F34" s="1">
        <v>600</v>
      </c>
      <c r="G34" s="1">
        <v>-600</v>
      </c>
      <c r="H34" s="1" t="s">
        <v>54</v>
      </c>
      <c r="N34" s="2"/>
      <c r="O34" s="2"/>
    </row>
    <row r="35" spans="1:15" ht="12.75">
      <c r="A35" s="1" t="s">
        <v>50</v>
      </c>
      <c r="B35" s="1" t="s">
        <v>35</v>
      </c>
      <c r="C35" s="1" t="s">
        <v>51</v>
      </c>
      <c r="D35" s="1">
        <v>20</v>
      </c>
      <c r="E35" s="1">
        <v>10</v>
      </c>
      <c r="F35" s="1">
        <v>600</v>
      </c>
      <c r="G35" s="1">
        <v>-600</v>
      </c>
      <c r="H35" s="1" t="s">
        <v>53</v>
      </c>
      <c r="N35" s="2"/>
      <c r="O35" s="2"/>
    </row>
    <row r="36" spans="1:15" ht="12.75">
      <c r="A36" s="1" t="s">
        <v>50</v>
      </c>
      <c r="B36" s="1" t="s">
        <v>36</v>
      </c>
      <c r="C36" s="1" t="s">
        <v>51</v>
      </c>
      <c r="D36" s="1">
        <v>20</v>
      </c>
      <c r="E36" s="1">
        <v>10</v>
      </c>
      <c r="F36" s="1">
        <v>600</v>
      </c>
      <c r="G36" s="1">
        <v>-600</v>
      </c>
      <c r="H36" s="1" t="s">
        <v>55</v>
      </c>
      <c r="N36" s="2"/>
      <c r="O36" s="2"/>
    </row>
    <row r="37" spans="1:15" ht="12.75">
      <c r="A37" s="1" t="s">
        <v>56</v>
      </c>
      <c r="B37" s="1" t="s">
        <v>33</v>
      </c>
      <c r="C37" s="1" t="s">
        <v>51</v>
      </c>
      <c r="D37" s="1">
        <v>20</v>
      </c>
      <c r="E37" s="1">
        <v>10</v>
      </c>
      <c r="F37" s="1">
        <v>600</v>
      </c>
      <c r="G37" s="1">
        <v>-600</v>
      </c>
      <c r="H37" s="1" t="s">
        <v>57</v>
      </c>
      <c r="N37" s="2"/>
      <c r="O37" s="2"/>
    </row>
    <row r="38" spans="1:15" ht="12.75">
      <c r="A38" s="1" t="s">
        <v>56</v>
      </c>
      <c r="B38" s="1" t="s">
        <v>37</v>
      </c>
      <c r="C38" s="1" t="s">
        <v>51</v>
      </c>
      <c r="D38" s="1">
        <v>20</v>
      </c>
      <c r="E38" s="1">
        <v>10</v>
      </c>
      <c r="F38" s="1">
        <v>600</v>
      </c>
      <c r="G38" s="1">
        <v>-600</v>
      </c>
      <c r="H38" s="1" t="s">
        <v>53</v>
      </c>
      <c r="N38" s="2"/>
      <c r="O38" s="2"/>
    </row>
    <row r="39" spans="1:15" ht="12.75">
      <c r="A39" s="1" t="s">
        <v>56</v>
      </c>
      <c r="B39" s="1" t="s">
        <v>38</v>
      </c>
      <c r="C39" s="1" t="s">
        <v>51</v>
      </c>
      <c r="D39" s="1">
        <v>20</v>
      </c>
      <c r="E39" s="1">
        <v>10</v>
      </c>
      <c r="F39" s="1">
        <v>600</v>
      </c>
      <c r="G39" s="1">
        <v>-600</v>
      </c>
      <c r="H39" s="1" t="s">
        <v>58</v>
      </c>
      <c r="N39" s="2"/>
      <c r="O39" s="2"/>
    </row>
    <row r="40" spans="1:15" ht="12.75">
      <c r="A40" s="1" t="s">
        <v>59</v>
      </c>
      <c r="B40" s="1" t="s">
        <v>39</v>
      </c>
      <c r="C40" s="1" t="s">
        <v>51</v>
      </c>
      <c r="D40" s="1">
        <v>20</v>
      </c>
      <c r="E40" s="1">
        <v>10</v>
      </c>
      <c r="F40" s="1">
        <v>500</v>
      </c>
      <c r="G40" s="1">
        <v>-250</v>
      </c>
      <c r="H40" s="1" t="s">
        <v>60</v>
      </c>
      <c r="N40" s="2"/>
      <c r="O40" s="2"/>
    </row>
    <row r="41" spans="1:15" ht="12.75">
      <c r="A41" s="1" t="s">
        <v>59</v>
      </c>
      <c r="B41" s="1" t="s">
        <v>40</v>
      </c>
      <c r="C41" s="1" t="s">
        <v>51</v>
      </c>
      <c r="D41" s="1">
        <v>20</v>
      </c>
      <c r="E41" s="1">
        <v>10</v>
      </c>
      <c r="F41" s="1">
        <v>500</v>
      </c>
      <c r="G41" s="1">
        <v>-500</v>
      </c>
      <c r="H41" s="1" t="s">
        <v>61</v>
      </c>
      <c r="N41" s="2"/>
      <c r="O41" s="2"/>
    </row>
    <row r="42" spans="1:15" ht="12.75">
      <c r="A42" s="1" t="s">
        <v>59</v>
      </c>
      <c r="B42" s="1" t="s">
        <v>41</v>
      </c>
      <c r="C42" s="1" t="s">
        <v>51</v>
      </c>
      <c r="D42" s="1">
        <v>20</v>
      </c>
      <c r="E42" s="1">
        <v>10</v>
      </c>
      <c r="F42" s="1">
        <v>500</v>
      </c>
      <c r="G42" s="1">
        <v>0</v>
      </c>
      <c r="H42" s="1" t="s">
        <v>62</v>
      </c>
      <c r="N42" s="2"/>
      <c r="O42" s="2"/>
    </row>
    <row r="43" spans="14:15" ht="12.75">
      <c r="N43" s="2"/>
      <c r="O43" s="2"/>
    </row>
    <row r="44" spans="14:15" ht="12.75">
      <c r="N44" s="2"/>
      <c r="O44" s="2"/>
    </row>
    <row r="45" spans="2:18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4"/>
      <c r="Q45" s="2"/>
      <c r="R45" s="2"/>
    </row>
    <row r="46" spans="2:18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"/>
      <c r="Q46" s="2"/>
      <c r="R46" s="2"/>
    </row>
    <row r="47" spans="2:18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4"/>
      <c r="Q47" s="2"/>
      <c r="R47" s="2"/>
    </row>
    <row r="48" spans="2:18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4"/>
      <c r="Q48" s="2"/>
      <c r="R48" s="2"/>
    </row>
    <row r="49" spans="2:18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"/>
      <c r="Q49" s="2"/>
      <c r="R49" s="2"/>
    </row>
    <row r="50" spans="2:1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2007-05-16T21:15:56Z</dcterms:created>
  <dcterms:modified xsi:type="dcterms:W3CDTF">2008-04-02T19:13:36Z</dcterms:modified>
  <cp:category/>
  <cp:version/>
  <cp:contentType/>
  <cp:contentStatus/>
</cp:coreProperties>
</file>