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885" windowHeight="10815" activeTab="0"/>
  </bookViews>
  <sheets>
    <sheet name="pdf_outpu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<sst xmlns="http://schemas.openxmlformats.org/spreadsheetml/2006/main" count="99" uniqueCount="79">
  <si>
    <t>descloizite5003descloizite5003descloizite5003descloizite5003descloizite5003descloizite5003descloizite5003descloizite5003descloizite5003descloizite5003descloizite5003descloizite5003descloizite5003descloizite5003descloizite5003descloizite5003descloizite5003descloizite5003descloizite5003descloizite5003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</si>
  <si>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</si>
  <si>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</si>
  <si>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</si>
  <si>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</si>
  <si>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</si>
  <si>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</si>
  <si>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</si>
  <si>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</si>
  <si>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</si>
  <si>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</si>
  <si>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</si>
  <si>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</si>
  <si>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</si>
  <si>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</si>
  <si>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</si>
  <si>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</si>
  <si>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</si>
  <si>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</si>
  <si>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</si>
  <si>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</si>
  <si>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Ox</t>
  </si>
  <si>
    <t>Wt</t>
  </si>
  <si>
    <t>Percents</t>
  </si>
  <si>
    <t>Average</t>
  </si>
  <si>
    <t>Standard</t>
  </si>
  <si>
    <t>Dev</t>
  </si>
  <si>
    <t>As2O5</t>
  </si>
  <si>
    <t>ZnO</t>
  </si>
  <si>
    <t>CuO</t>
  </si>
  <si>
    <t>PbO</t>
  </si>
  <si>
    <t>V2O5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</si>
  <si>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</si>
  <si>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</si>
  <si>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</si>
  <si>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</si>
  <si>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</si>
  <si>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</si>
  <si>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</si>
  <si>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</si>
  <si>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</si>
  <si>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As</t>
  </si>
  <si>
    <t>Zn</t>
  </si>
  <si>
    <t>Si</t>
  </si>
  <si>
    <t>Cu</t>
  </si>
  <si>
    <t>Pb</t>
  </si>
  <si>
    <t>V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</si>
  <si>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</si>
  <si>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</si>
  <si>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</si>
  <si>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</si>
  <si>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</si>
  <si>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</si>
  <si>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</si>
  <si>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</si>
  <si>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</si>
  <si>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La</t>
  </si>
  <si>
    <t>enargite</t>
  </si>
  <si>
    <t>willemit2</t>
  </si>
  <si>
    <t>Ka</t>
  </si>
  <si>
    <t>albite-Cr</t>
  </si>
  <si>
    <t>LIF</t>
  </si>
  <si>
    <t>PET</t>
  </si>
  <si>
    <t>Ma</t>
  </si>
  <si>
    <t>wulfenite</t>
  </si>
  <si>
    <t>v</t>
  </si>
  <si>
    <r>
      <t>PbZn(VO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)(OH)</t>
    </r>
  </si>
  <si>
    <t>As,Zn,Pb~,V,&lt;Cu</t>
  </si>
  <si>
    <t>WDS scan</t>
  </si>
  <si>
    <r>
      <t>Pb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(Zn</t>
    </r>
    <r>
      <rPr>
        <vertAlign val="subscript"/>
        <sz val="14"/>
        <rFont val="Times New Roman"/>
        <family val="1"/>
      </rPr>
      <t>0.98</t>
    </r>
    <r>
      <rPr>
        <sz val="14"/>
        <rFont val="Times New Roman"/>
        <family val="1"/>
      </rPr>
      <t>Cu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((V</t>
    </r>
    <r>
      <rPr>
        <vertAlign val="subscript"/>
        <sz val="14"/>
        <rFont val="Times New Roman"/>
        <family val="1"/>
      </rPr>
      <t>0.98</t>
    </r>
    <r>
      <rPr>
        <sz val="14"/>
        <rFont val="Times New Roman"/>
        <family val="1"/>
      </rPr>
      <t>As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)(OH)</t>
    </r>
  </si>
  <si>
    <t>H2O*</t>
  </si>
  <si>
    <t>ideal</t>
  </si>
  <si>
    <t>measured</t>
  </si>
  <si>
    <t>average</t>
  </si>
  <si>
    <t>stdev</t>
  </si>
  <si>
    <t>in formula</t>
  </si>
  <si>
    <t>(estimated by difference)</t>
  </si>
  <si>
    <t>H</t>
  </si>
  <si>
    <t>(OH) estimated by difference and stoichiometry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</si>
</sst>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"/>
  </numFmts>
  <fonts count="7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sz val="9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2" fontId="6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opbox\gelu\Rruff\Norm%20Spreadsheets%20(as%20of%209%20Mar%2005)\Norm_Oxides_F_Cl_gel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Data"/>
      <sheetName val="Calc"/>
      <sheetName val="Table"/>
      <sheetName val="Table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43"/>
  <sheetViews>
    <sheetView tabSelected="1" workbookViewId="0" topLeftCell="A1">
      <selection activeCell="T24" sqref="T24"/>
    </sheetView>
  </sheetViews>
  <sheetFormatPr defaultColWidth="9.00390625" defaultRowHeight="13.5"/>
  <cols>
    <col min="1" max="21" width="5.25390625" style="1" customWidth="1"/>
    <col min="22" max="22" width="3.125" style="1" customWidth="1"/>
    <col min="23" max="16384" width="5.25390625" style="1" customWidth="1"/>
  </cols>
  <sheetData>
    <row r="1" ht="12.75">
      <c r="B1" s="1" t="s">
        <v>0</v>
      </c>
    </row>
    <row r="2" spans="2:27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W2" s="5" t="s">
        <v>68</v>
      </c>
      <c r="X2" s="5"/>
      <c r="Y2" s="6" t="s">
        <v>67</v>
      </c>
      <c r="Z2" s="5"/>
      <c r="AA2" s="5"/>
    </row>
    <row r="3" spans="1:24" ht="12.75">
      <c r="A3" s="1" t="s">
        <v>21</v>
      </c>
      <c r="B3" s="1" t="s">
        <v>22</v>
      </c>
      <c r="C3" s="1" t="s">
        <v>23</v>
      </c>
      <c r="D3" s="1" t="s">
        <v>24</v>
      </c>
      <c r="E3" s="1" t="s">
        <v>25</v>
      </c>
      <c r="F3" s="1" t="s">
        <v>26</v>
      </c>
      <c r="W3" s="1" t="s">
        <v>73</v>
      </c>
      <c r="X3" s="1" t="s">
        <v>74</v>
      </c>
    </row>
    <row r="4" spans="1:47" ht="12.75">
      <c r="A4" s="1" t="s">
        <v>30</v>
      </c>
      <c r="B4" s="2">
        <v>55.66</v>
      </c>
      <c r="C4" s="2">
        <v>55.41</v>
      </c>
      <c r="D4" s="2">
        <v>55.16</v>
      </c>
      <c r="E4" s="2">
        <v>54.69</v>
      </c>
      <c r="F4" s="2">
        <v>55.13</v>
      </c>
      <c r="G4" s="2">
        <v>54.64</v>
      </c>
      <c r="H4" s="2">
        <v>55.69</v>
      </c>
      <c r="I4" s="2">
        <v>55.42</v>
      </c>
      <c r="J4" s="2">
        <v>54.66</v>
      </c>
      <c r="K4" s="2">
        <v>55.46</v>
      </c>
      <c r="L4" s="2">
        <v>55.18</v>
      </c>
      <c r="M4" s="2">
        <v>54.51</v>
      </c>
      <c r="N4" s="2">
        <v>55.23</v>
      </c>
      <c r="O4" s="2">
        <v>55.35</v>
      </c>
      <c r="P4" s="2">
        <v>55.31</v>
      </c>
      <c r="Q4" s="2">
        <v>55.92</v>
      </c>
      <c r="R4" s="2">
        <v>55.05</v>
      </c>
      <c r="S4" s="2">
        <v>55.86</v>
      </c>
      <c r="T4" s="2">
        <v>55.46</v>
      </c>
      <c r="U4" s="2">
        <v>56.12</v>
      </c>
      <c r="V4" s="2"/>
      <c r="W4" s="2">
        <f>AVERAGE(B4:U4)</f>
        <v>55.29549999999999</v>
      </c>
      <c r="X4" s="2">
        <f>STDEV(B4:U4)</f>
        <v>0.44151026691439693</v>
      </c>
      <c r="Y4" s="2"/>
      <c r="Z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12.75">
      <c r="A5" s="1" t="s">
        <v>31</v>
      </c>
      <c r="B5" s="2">
        <v>22.5</v>
      </c>
      <c r="C5" s="2">
        <v>22.86</v>
      </c>
      <c r="D5" s="2">
        <v>22.48</v>
      </c>
      <c r="E5" s="2">
        <v>22.3</v>
      </c>
      <c r="F5" s="2">
        <v>21.88</v>
      </c>
      <c r="G5" s="2">
        <v>22.62</v>
      </c>
      <c r="H5" s="2">
        <v>22.53</v>
      </c>
      <c r="I5" s="2">
        <v>22.33</v>
      </c>
      <c r="J5" s="2">
        <v>21.66</v>
      </c>
      <c r="K5" s="2">
        <v>22.24</v>
      </c>
      <c r="L5" s="2">
        <v>22.08</v>
      </c>
      <c r="M5" s="2">
        <v>22.21</v>
      </c>
      <c r="N5" s="2">
        <v>22.46</v>
      </c>
      <c r="O5" s="2">
        <v>22.26</v>
      </c>
      <c r="P5" s="2">
        <v>22.45</v>
      </c>
      <c r="Q5" s="2">
        <v>22.34</v>
      </c>
      <c r="R5" s="2">
        <v>22.45</v>
      </c>
      <c r="S5" s="2">
        <v>22.78</v>
      </c>
      <c r="T5" s="2">
        <v>22.49</v>
      </c>
      <c r="U5" s="2">
        <v>22.55</v>
      </c>
      <c r="V5" s="2"/>
      <c r="W5" s="2">
        <f>AVERAGE(B5:U5)</f>
        <v>22.3735</v>
      </c>
      <c r="X5" s="2">
        <f>STDEV(B5:U5)</f>
        <v>0.27938419124194735</v>
      </c>
      <c r="Y5" s="2"/>
      <c r="Z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ht="12.75">
      <c r="A6" s="1" t="s">
        <v>28</v>
      </c>
      <c r="B6" s="2">
        <v>19.27</v>
      </c>
      <c r="C6" s="2">
        <v>19.36</v>
      </c>
      <c r="D6" s="2">
        <v>19.26</v>
      </c>
      <c r="E6" s="2">
        <v>19.29</v>
      </c>
      <c r="F6" s="2">
        <v>18.99</v>
      </c>
      <c r="G6" s="2">
        <v>19.62</v>
      </c>
      <c r="H6" s="2">
        <v>19.53</v>
      </c>
      <c r="I6" s="2">
        <v>19.09</v>
      </c>
      <c r="J6" s="2">
        <v>19.07</v>
      </c>
      <c r="K6" s="2">
        <v>18.78</v>
      </c>
      <c r="L6" s="2">
        <v>18.92</v>
      </c>
      <c r="M6" s="2">
        <v>18.9</v>
      </c>
      <c r="N6" s="2">
        <v>18.97</v>
      </c>
      <c r="O6" s="2">
        <v>19.49</v>
      </c>
      <c r="P6" s="2">
        <v>18.9</v>
      </c>
      <c r="Q6" s="2">
        <v>19.24</v>
      </c>
      <c r="R6" s="2">
        <v>19.27</v>
      </c>
      <c r="S6" s="2">
        <v>19.45</v>
      </c>
      <c r="T6" s="2">
        <v>18.98</v>
      </c>
      <c r="U6" s="2">
        <v>19.46</v>
      </c>
      <c r="V6" s="2"/>
      <c r="W6" s="2">
        <f>AVERAGE(B6:U6)</f>
        <v>19.192</v>
      </c>
      <c r="X6" s="2">
        <f>STDEV(B6:U6)</f>
        <v>0.24667472722729586</v>
      </c>
      <c r="Y6" s="2"/>
      <c r="Z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12.75">
      <c r="A7" s="1" t="s">
        <v>27</v>
      </c>
      <c r="B7" s="2">
        <v>0.41</v>
      </c>
      <c r="C7" s="2">
        <v>0.34</v>
      </c>
      <c r="D7" s="2">
        <v>0.47</v>
      </c>
      <c r="E7" s="2">
        <v>0.46</v>
      </c>
      <c r="F7" s="2">
        <v>1.07</v>
      </c>
      <c r="G7" s="2">
        <v>0.49</v>
      </c>
      <c r="H7" s="2">
        <v>0.68</v>
      </c>
      <c r="I7" s="2">
        <v>0.78</v>
      </c>
      <c r="J7" s="2">
        <v>1.23</v>
      </c>
      <c r="K7" s="2">
        <v>0.78</v>
      </c>
      <c r="L7" s="2">
        <v>0.68</v>
      </c>
      <c r="M7" s="2">
        <v>0.35</v>
      </c>
      <c r="N7" s="2">
        <v>0.17</v>
      </c>
      <c r="O7" s="2">
        <v>0.44</v>
      </c>
      <c r="P7" s="2">
        <v>0.44</v>
      </c>
      <c r="Q7" s="2">
        <v>0.37</v>
      </c>
      <c r="R7" s="2">
        <v>0.42</v>
      </c>
      <c r="S7" s="2">
        <v>0.08</v>
      </c>
      <c r="T7" s="2">
        <v>0.18</v>
      </c>
      <c r="U7" s="2">
        <v>0.32</v>
      </c>
      <c r="V7" s="2"/>
      <c r="W7" s="2">
        <f>AVERAGE(B7:U7)</f>
        <v>0.5079999999999999</v>
      </c>
      <c r="X7" s="2">
        <f>STDEV(B7:U7)</f>
        <v>0.2890565415459861</v>
      </c>
      <c r="Y7" s="2"/>
      <c r="Z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12.75">
      <c r="A8" s="1" t="s">
        <v>29</v>
      </c>
      <c r="B8" s="2">
        <v>0.23</v>
      </c>
      <c r="C8" s="2">
        <v>0.22</v>
      </c>
      <c r="D8" s="2">
        <v>0.43</v>
      </c>
      <c r="E8" s="2">
        <v>0.67</v>
      </c>
      <c r="F8" s="2">
        <v>0.61</v>
      </c>
      <c r="G8" s="2">
        <v>0.31</v>
      </c>
      <c r="H8" s="2">
        <v>0.59</v>
      </c>
      <c r="I8" s="2">
        <v>0.58</v>
      </c>
      <c r="J8" s="2">
        <v>0.8</v>
      </c>
      <c r="K8" s="2">
        <v>0.76</v>
      </c>
      <c r="L8" s="2">
        <v>0.5</v>
      </c>
      <c r="M8" s="2">
        <v>0.58</v>
      </c>
      <c r="N8" s="2">
        <v>0.74</v>
      </c>
      <c r="O8" s="2">
        <v>0.48</v>
      </c>
      <c r="P8" s="2">
        <v>0.49</v>
      </c>
      <c r="Q8" s="2">
        <v>0.27</v>
      </c>
      <c r="R8" s="2">
        <v>0.39</v>
      </c>
      <c r="S8" s="2">
        <v>0.24</v>
      </c>
      <c r="T8" s="2">
        <v>0.19</v>
      </c>
      <c r="U8" s="2">
        <v>0.21</v>
      </c>
      <c r="V8" s="2"/>
      <c r="W8" s="2">
        <f>AVERAGE(B8:U8)</f>
        <v>0.4645</v>
      </c>
      <c r="X8" s="2">
        <f>STDEV(B8:U8)</f>
        <v>0.19967012268924167</v>
      </c>
      <c r="Y8" s="2"/>
      <c r="Z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29" ht="12.75">
      <c r="A9" s="1" t="s">
        <v>32</v>
      </c>
      <c r="B9" s="2">
        <f>SUM(B4:B8)</f>
        <v>98.07</v>
      </c>
      <c r="C9" s="2">
        <f aca="true" t="shared" si="0" ref="C9:U9">SUM(C4:C8)</f>
        <v>98.19</v>
      </c>
      <c r="D9" s="2">
        <f t="shared" si="0"/>
        <v>97.80000000000001</v>
      </c>
      <c r="E9" s="2">
        <f t="shared" si="0"/>
        <v>97.41</v>
      </c>
      <c r="F9" s="2">
        <f t="shared" si="0"/>
        <v>97.67999999999999</v>
      </c>
      <c r="G9" s="2">
        <f t="shared" si="0"/>
        <v>97.68</v>
      </c>
      <c r="H9" s="2">
        <f t="shared" si="0"/>
        <v>99.02000000000001</v>
      </c>
      <c r="I9" s="2">
        <f t="shared" si="0"/>
        <v>98.2</v>
      </c>
      <c r="J9" s="2">
        <f t="shared" si="0"/>
        <v>97.41999999999999</v>
      </c>
      <c r="K9" s="2">
        <f t="shared" si="0"/>
        <v>98.02000000000001</v>
      </c>
      <c r="L9" s="2">
        <f t="shared" si="0"/>
        <v>97.36</v>
      </c>
      <c r="M9" s="2">
        <f t="shared" si="0"/>
        <v>96.55</v>
      </c>
      <c r="N9" s="2">
        <f t="shared" si="0"/>
        <v>97.57</v>
      </c>
      <c r="O9" s="2">
        <f t="shared" si="0"/>
        <v>98.02</v>
      </c>
      <c r="P9" s="2">
        <f t="shared" si="0"/>
        <v>97.58999999999999</v>
      </c>
      <c r="Q9" s="2">
        <f t="shared" si="0"/>
        <v>98.14</v>
      </c>
      <c r="R9" s="2">
        <f t="shared" si="0"/>
        <v>97.58</v>
      </c>
      <c r="S9" s="2">
        <f t="shared" si="0"/>
        <v>98.41</v>
      </c>
      <c r="T9" s="2">
        <f t="shared" si="0"/>
        <v>97.30000000000001</v>
      </c>
      <c r="U9" s="2">
        <f t="shared" si="0"/>
        <v>98.65999999999998</v>
      </c>
      <c r="V9" s="2"/>
      <c r="W9" s="2">
        <f>AVERAGE(B9:U9)</f>
        <v>97.83349999999999</v>
      </c>
      <c r="X9" s="2">
        <f>STDEV(B9:U9)</f>
        <v>0.545404485342552</v>
      </c>
      <c r="Y9" s="2"/>
      <c r="Z9" s="2"/>
      <c r="AA9" s="2"/>
      <c r="AB9" s="2"/>
      <c r="AC9" s="2"/>
    </row>
    <row r="10" spans="1:29" ht="12.75">
      <c r="A10" s="1" t="s">
        <v>70</v>
      </c>
      <c r="B10" s="2">
        <f>100-B9</f>
        <v>1.9300000000000068</v>
      </c>
      <c r="C10" s="2">
        <f aca="true" t="shared" si="1" ref="C10:U10">100-C9</f>
        <v>1.8100000000000023</v>
      </c>
      <c r="D10" s="2">
        <f t="shared" si="1"/>
        <v>2.1999999999999886</v>
      </c>
      <c r="E10" s="2">
        <f t="shared" si="1"/>
        <v>2.5900000000000034</v>
      </c>
      <c r="F10" s="2">
        <f t="shared" si="1"/>
        <v>2.3200000000000074</v>
      </c>
      <c r="G10" s="2">
        <f t="shared" si="1"/>
        <v>2.319999999999993</v>
      </c>
      <c r="H10" s="2">
        <f t="shared" si="1"/>
        <v>0.9799999999999898</v>
      </c>
      <c r="I10" s="2">
        <f t="shared" si="1"/>
        <v>1.7999999999999972</v>
      </c>
      <c r="J10" s="2">
        <f t="shared" si="1"/>
        <v>2.5800000000000125</v>
      </c>
      <c r="K10" s="2">
        <f t="shared" si="1"/>
        <v>1.9799999999999898</v>
      </c>
      <c r="L10" s="2">
        <f t="shared" si="1"/>
        <v>2.6400000000000006</v>
      </c>
      <c r="M10" s="2">
        <f t="shared" si="1"/>
        <v>3.450000000000003</v>
      </c>
      <c r="N10" s="2">
        <f t="shared" si="1"/>
        <v>2.430000000000007</v>
      </c>
      <c r="O10" s="2">
        <f t="shared" si="1"/>
        <v>1.980000000000004</v>
      </c>
      <c r="P10" s="2">
        <f t="shared" si="1"/>
        <v>2.410000000000011</v>
      </c>
      <c r="Q10" s="2">
        <f t="shared" si="1"/>
        <v>1.8599999999999994</v>
      </c>
      <c r="R10" s="2">
        <f t="shared" si="1"/>
        <v>2.4200000000000017</v>
      </c>
      <c r="S10" s="2">
        <f t="shared" si="1"/>
        <v>1.5900000000000034</v>
      </c>
      <c r="T10" s="2">
        <f t="shared" si="1"/>
        <v>2.6999999999999886</v>
      </c>
      <c r="U10" s="2">
        <f t="shared" si="1"/>
        <v>1.3400000000000176</v>
      </c>
      <c r="V10" s="2"/>
      <c r="W10" s="2">
        <f>AVERAGE(B10:U10)</f>
        <v>2.1665000000000014</v>
      </c>
      <c r="X10" s="2">
        <f>STDEV(B10:U10)</f>
        <v>0.5454044853423731</v>
      </c>
      <c r="Y10" s="2"/>
      <c r="Z10" s="2"/>
      <c r="AA10" s="2"/>
      <c r="AB10" s="2"/>
      <c r="AC10" s="2"/>
    </row>
    <row r="11" spans="1:29" ht="12.75">
      <c r="A11" s="1" t="s">
        <v>76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2:29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2.75">
      <c r="A13" s="1" t="s">
        <v>33</v>
      </c>
      <c r="B13" s="2" t="s">
        <v>34</v>
      </c>
      <c r="C13" s="2" t="s">
        <v>35</v>
      </c>
      <c r="D13" s="2" t="s">
        <v>36</v>
      </c>
      <c r="E13" s="2">
        <v>4.5</v>
      </c>
      <c r="F13" s="2" t="s">
        <v>37</v>
      </c>
      <c r="G13" s="2" t="s">
        <v>38</v>
      </c>
      <c r="H13" s="2" t="s">
        <v>33</v>
      </c>
      <c r="I13" s="2" t="s">
        <v>39</v>
      </c>
      <c r="J13" s="2" t="s">
        <v>25</v>
      </c>
      <c r="K13" s="2" t="s">
        <v>26</v>
      </c>
      <c r="L13" s="2" t="s">
        <v>40</v>
      </c>
      <c r="M13" s="2" t="s">
        <v>33</v>
      </c>
      <c r="N13" s="2" t="s">
        <v>39</v>
      </c>
      <c r="O13" s="2"/>
      <c r="P13" s="2"/>
      <c r="Q13" s="2"/>
      <c r="R13" s="2"/>
      <c r="S13" s="2"/>
      <c r="T13" s="2"/>
      <c r="U13" s="2"/>
      <c r="V13" s="2"/>
      <c r="W13" s="1" t="s">
        <v>73</v>
      </c>
      <c r="X13" s="1" t="s">
        <v>74</v>
      </c>
      <c r="Y13" s="2" t="s">
        <v>75</v>
      </c>
      <c r="Z13" s="2"/>
      <c r="AA13" s="2"/>
      <c r="AB13" s="2"/>
      <c r="AC13" s="2"/>
    </row>
    <row r="14" spans="1:25" ht="12.75">
      <c r="A14" s="1" t="s">
        <v>46</v>
      </c>
      <c r="B14" s="4">
        <v>0.9919304258756829</v>
      </c>
      <c r="C14" s="4">
        <v>1.0004376288578158</v>
      </c>
      <c r="D14" s="4">
        <v>0.9902514915794953</v>
      </c>
      <c r="E14" s="4">
        <v>0.9857241528739632</v>
      </c>
      <c r="F14" s="4">
        <v>0.9678829886441882</v>
      </c>
      <c r="G14" s="4">
        <v>0.9920209919214292</v>
      </c>
      <c r="H14" s="4">
        <v>0.9804705358254336</v>
      </c>
      <c r="I14" s="4">
        <v>0.9805628778208327</v>
      </c>
      <c r="J14" s="4">
        <v>0.9592459952408846</v>
      </c>
      <c r="K14" s="4">
        <v>0.9800343744182866</v>
      </c>
      <c r="L14" s="4">
        <v>0.9811389340829958</v>
      </c>
      <c r="M14" s="4">
        <v>0.9921302586600522</v>
      </c>
      <c r="N14" s="4">
        <v>0.995144568644396</v>
      </c>
      <c r="O14" s="4">
        <v>0.982593161157651</v>
      </c>
      <c r="P14" s="4">
        <v>0.9929831296145641</v>
      </c>
      <c r="Q14" s="4">
        <v>0.9883803108984035</v>
      </c>
      <c r="R14" s="4">
        <v>0.9913853586413072</v>
      </c>
      <c r="S14" s="4">
        <v>1.0008794017447</v>
      </c>
      <c r="T14" s="4">
        <v>1.0006991174060047</v>
      </c>
      <c r="U14" s="4">
        <v>0.9909394911248068</v>
      </c>
      <c r="V14" s="2"/>
      <c r="W14" s="4">
        <f>AVERAGE(B14:U14)</f>
        <v>0.9872417597516445</v>
      </c>
      <c r="X14" s="2">
        <f>STDEV(B14:U14)</f>
        <v>0.01053475248321861</v>
      </c>
      <c r="Y14" s="7">
        <v>0.98</v>
      </c>
    </row>
    <row r="15" spans="1:25" ht="12.75">
      <c r="A15" s="1" t="s">
        <v>41</v>
      </c>
      <c r="B15" s="4">
        <v>0.0143034743923926</v>
      </c>
      <c r="C15" s="4">
        <v>0.011774750179538761</v>
      </c>
      <c r="D15" s="4">
        <v>0.016383475978238873</v>
      </c>
      <c r="E15" s="4">
        <v>0.01609041921118588</v>
      </c>
      <c r="F15" s="4">
        <v>0.037455733755245184</v>
      </c>
      <c r="G15" s="4">
        <v>0.017005262259595623</v>
      </c>
      <c r="H15" s="4">
        <v>0.02341753945401622</v>
      </c>
      <c r="I15" s="4">
        <v>0.02710443256745695</v>
      </c>
      <c r="J15" s="4">
        <v>0.043105793721863746</v>
      </c>
      <c r="K15" s="4">
        <v>0.027199449916468426</v>
      </c>
      <c r="L15" s="4">
        <v>0.023911088454267426</v>
      </c>
      <c r="M15" s="4">
        <v>0.012372206882632393</v>
      </c>
      <c r="N15" s="4">
        <v>0.005960522598913617</v>
      </c>
      <c r="O15" s="4">
        <v>0.015369517934115642</v>
      </c>
      <c r="P15" s="4">
        <v>0.015400584133773348</v>
      </c>
      <c r="Q15" s="4">
        <v>0.012953932602163015</v>
      </c>
      <c r="R15" s="4">
        <v>0.014676903480275044</v>
      </c>
      <c r="S15" s="4">
        <v>0.002781486850633773</v>
      </c>
      <c r="T15" s="4">
        <v>0.006337902572506517</v>
      </c>
      <c r="U15" s="4">
        <v>0.011127806390502334</v>
      </c>
      <c r="V15" s="2"/>
      <c r="W15" s="4">
        <f>AVERAGE(B15:U15)</f>
        <v>0.017736614166789268</v>
      </c>
      <c r="X15" s="2">
        <f>STDEV(B15:U15)</f>
        <v>0.010106161261797846</v>
      </c>
      <c r="Y15" s="7">
        <v>0.02</v>
      </c>
    </row>
    <row r="16" spans="1:25" ht="12.75">
      <c r="A16" s="1" t="s">
        <v>42</v>
      </c>
      <c r="B16" s="4">
        <v>0.9730444666980443</v>
      </c>
      <c r="C16" s="4">
        <v>0.9704461114773189</v>
      </c>
      <c r="D16" s="4">
        <v>0.9717571844656551</v>
      </c>
      <c r="E16" s="4">
        <v>0.976641201071334</v>
      </c>
      <c r="F16" s="4">
        <v>0.9621721518299136</v>
      </c>
      <c r="G16" s="4">
        <v>0.9855520003428878</v>
      </c>
      <c r="H16" s="4">
        <v>0.9734818926650899</v>
      </c>
      <c r="I16" s="4">
        <v>0.960162924141941</v>
      </c>
      <c r="J16" s="4">
        <v>0.9673296830278715</v>
      </c>
      <c r="K16" s="4">
        <v>0.9478822543846325</v>
      </c>
      <c r="L16" s="4">
        <v>0.962952471183698</v>
      </c>
      <c r="M16" s="4">
        <v>0.9670172470096332</v>
      </c>
      <c r="N16" s="4">
        <v>0.9627112237016074</v>
      </c>
      <c r="O16" s="4">
        <v>0.9854003116311435</v>
      </c>
      <c r="P16" s="4">
        <v>0.9575018195714938</v>
      </c>
      <c r="Q16" s="4">
        <v>0.9749857390330435</v>
      </c>
      <c r="R16" s="4">
        <v>0.9746757233780879</v>
      </c>
      <c r="S16" s="4">
        <v>0.9788134230398248</v>
      </c>
      <c r="T16" s="4">
        <v>0.9673030306162483</v>
      </c>
      <c r="U16" s="4">
        <v>0.9794802989375159</v>
      </c>
      <c r="V16" s="2"/>
      <c r="W16" s="4">
        <f>AVERAGE(B16:U16)</f>
        <v>0.9699655579103492</v>
      </c>
      <c r="X16" s="2">
        <f>STDEV(B16:U16)</f>
        <v>0.009435668917622885</v>
      </c>
      <c r="Y16" s="7">
        <v>0.98</v>
      </c>
    </row>
    <row r="17" spans="1:25" ht="12.75">
      <c r="A17" s="1" t="s">
        <v>44</v>
      </c>
      <c r="B17" s="4">
        <v>0.011592214522189542</v>
      </c>
      <c r="C17" s="4">
        <v>0.011007187204496326</v>
      </c>
      <c r="D17" s="4">
        <v>0.021654967373129223</v>
      </c>
      <c r="E17" s="4">
        <v>0.03385830536382861</v>
      </c>
      <c r="F17" s="4">
        <v>0.030849295742718944</v>
      </c>
      <c r="G17" s="4">
        <v>0.015542820636875242</v>
      </c>
      <c r="H17" s="4">
        <v>0.029353861915262076</v>
      </c>
      <c r="I17" s="4">
        <v>0.029117534450889423</v>
      </c>
      <c r="J17" s="4">
        <v>0.04050432594632018</v>
      </c>
      <c r="K17" s="4">
        <v>0.038287763430224185</v>
      </c>
      <c r="L17" s="4">
        <v>0.025400444987856482</v>
      </c>
      <c r="M17" s="4">
        <v>0.02962020159920985</v>
      </c>
      <c r="N17" s="4">
        <v>0.03748418085776085</v>
      </c>
      <c r="O17" s="4">
        <v>0.024223098451201453</v>
      </c>
      <c r="P17" s="4">
        <v>0.024777728196323463</v>
      </c>
      <c r="Q17" s="4">
        <v>0.013656661993042938</v>
      </c>
      <c r="R17" s="4">
        <v>0.019689316590964564</v>
      </c>
      <c r="S17" s="4">
        <v>0.012055331390953458</v>
      </c>
      <c r="T17" s="4">
        <v>0.00966512648879335</v>
      </c>
      <c r="U17" s="4">
        <v>0.010550177457575</v>
      </c>
      <c r="V17" s="2"/>
      <c r="W17" s="4">
        <f>AVERAGE(B17:U17)</f>
        <v>0.02344452722998076</v>
      </c>
      <c r="X17" s="2">
        <f>STDEV(B17:U17)</f>
        <v>0.010104082350884504</v>
      </c>
      <c r="Y17" s="7">
        <v>0.02</v>
      </c>
    </row>
    <row r="18" spans="1:25" ht="12.75">
      <c r="A18" s="1" t="s">
        <v>45</v>
      </c>
      <c r="B18" s="4">
        <v>0.9997785681095781</v>
      </c>
      <c r="C18" s="4">
        <v>0.9880157537247981</v>
      </c>
      <c r="D18" s="4">
        <v>0.990000429266881</v>
      </c>
      <c r="E18" s="4">
        <v>0.9849640633519652</v>
      </c>
      <c r="F18" s="4">
        <v>0.9936317464287842</v>
      </c>
      <c r="G18" s="4">
        <v>0.9763395435676744</v>
      </c>
      <c r="H18" s="4">
        <v>0.9874440572210235</v>
      </c>
      <c r="I18" s="4">
        <v>0.9915512654364447</v>
      </c>
      <c r="J18" s="4">
        <v>0.9862865186189378</v>
      </c>
      <c r="K18" s="4">
        <v>0.9957454213482565</v>
      </c>
      <c r="L18" s="4">
        <v>0.9990220274852872</v>
      </c>
      <c r="M18" s="4">
        <v>0.9921063875344455</v>
      </c>
      <c r="N18" s="4">
        <v>0.9970418673323581</v>
      </c>
      <c r="O18" s="4">
        <v>0.9954698921882377</v>
      </c>
      <c r="P18" s="4">
        <v>0.9967611678613392</v>
      </c>
      <c r="Q18" s="4">
        <v>1.0080219902224972</v>
      </c>
      <c r="R18" s="4">
        <v>0.9904793047269924</v>
      </c>
      <c r="S18" s="4">
        <v>0.9999790240808878</v>
      </c>
      <c r="T18" s="4">
        <v>1.0054392929486797</v>
      </c>
      <c r="U18" s="4">
        <v>1.0048012798166357</v>
      </c>
      <c r="V18" s="2"/>
      <c r="W18" s="4">
        <f>AVERAGE(B18:U18)</f>
        <v>0.994143980063585</v>
      </c>
      <c r="X18" s="2">
        <f>STDEV(B18:U18)</f>
        <v>0.007712296720015054</v>
      </c>
      <c r="Y18" s="7">
        <v>1</v>
      </c>
    </row>
    <row r="19" spans="1:29" ht="12.75">
      <c r="A19" s="1" t="s">
        <v>32</v>
      </c>
      <c r="B19" s="4">
        <f>SUM(B14:B18)</f>
        <v>2.9906491495978877</v>
      </c>
      <c r="C19" s="4">
        <f aca="true" t="shared" si="2" ref="C19:U19">SUM(C14:C18)</f>
        <v>2.9816814314439677</v>
      </c>
      <c r="D19" s="4">
        <f t="shared" si="2"/>
        <v>2.9900475486633997</v>
      </c>
      <c r="E19" s="4">
        <f t="shared" si="2"/>
        <v>2.997278141872277</v>
      </c>
      <c r="F19" s="4">
        <f t="shared" si="2"/>
        <v>2.99199191640085</v>
      </c>
      <c r="G19" s="4">
        <f t="shared" si="2"/>
        <v>2.9864606187284624</v>
      </c>
      <c r="H19" s="4">
        <f t="shared" si="2"/>
        <v>2.9941678870808253</v>
      </c>
      <c r="I19" s="4">
        <f t="shared" si="2"/>
        <v>2.988499034417565</v>
      </c>
      <c r="J19" s="4">
        <f t="shared" si="2"/>
        <v>2.9964723165558778</v>
      </c>
      <c r="K19" s="4">
        <f t="shared" si="2"/>
        <v>2.989149263497868</v>
      </c>
      <c r="L19" s="4">
        <f t="shared" si="2"/>
        <v>2.992424966194105</v>
      </c>
      <c r="M19" s="4">
        <f t="shared" si="2"/>
        <v>2.993246301685973</v>
      </c>
      <c r="N19" s="4">
        <f t="shared" si="2"/>
        <v>2.9983423631350363</v>
      </c>
      <c r="O19" s="4">
        <f t="shared" si="2"/>
        <v>3.0030559813623494</v>
      </c>
      <c r="P19" s="4">
        <f t="shared" si="2"/>
        <v>2.9874244293774943</v>
      </c>
      <c r="Q19" s="4">
        <f t="shared" si="2"/>
        <v>2.99799863474915</v>
      </c>
      <c r="R19" s="4">
        <f t="shared" si="2"/>
        <v>2.990906606817627</v>
      </c>
      <c r="S19" s="4">
        <f t="shared" si="2"/>
        <v>2.9945086671069996</v>
      </c>
      <c r="T19" s="4">
        <f t="shared" si="2"/>
        <v>2.9894444700322325</v>
      </c>
      <c r="U19" s="4">
        <f t="shared" si="2"/>
        <v>2.9968990537270352</v>
      </c>
      <c r="V19" s="2"/>
      <c r="W19" s="4">
        <f>AVERAGE(B19:U19)</f>
        <v>2.992532439122349</v>
      </c>
      <c r="X19" s="2">
        <f>STDEV(B19:U19)</f>
        <v>0.004969392081952107</v>
      </c>
      <c r="Y19" s="2">
        <v>3</v>
      </c>
      <c r="Z19" s="2"/>
      <c r="AA19" s="2"/>
      <c r="AB19" s="2"/>
      <c r="AC19" s="2"/>
    </row>
    <row r="20" spans="2:29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4"/>
      <c r="X20" s="2"/>
      <c r="Y20" s="2"/>
      <c r="Z20" s="2"/>
      <c r="AA20" s="2"/>
      <c r="AB20" s="2"/>
      <c r="AC20" s="2"/>
    </row>
    <row r="21" spans="1:29" ht="13.5">
      <c r="A21" s="8" t="s">
        <v>77</v>
      </c>
      <c r="B21" s="9">
        <v>0.9584272665393933</v>
      </c>
      <c r="C21" s="9">
        <v>0.8976673922165055</v>
      </c>
      <c r="D21" s="9">
        <v>1.078568286382223</v>
      </c>
      <c r="E21" s="9">
        <v>1.2519052495573333</v>
      </c>
      <c r="F21" s="9">
        <v>1.135623998473331</v>
      </c>
      <c r="G21" s="9">
        <v>1.1268669829758433</v>
      </c>
      <c r="H21" s="9">
        <v>0.5022247611706933</v>
      </c>
      <c r="I21" s="9">
        <v>0.8958976286041325</v>
      </c>
      <c r="J21" s="9">
        <v>1.2497124384582365</v>
      </c>
      <c r="K21" s="9">
        <v>0.9806472251409987</v>
      </c>
      <c r="L21" s="9">
        <v>1.2792008967499862</v>
      </c>
      <c r="M21" s="9">
        <v>1.6213633824436258</v>
      </c>
      <c r="N21" s="9">
        <v>1.1853800297865853</v>
      </c>
      <c r="O21" s="9">
        <v>0.9821744897644099</v>
      </c>
      <c r="P21" s="9">
        <v>1.1748518246493163</v>
      </c>
      <c r="Q21" s="9">
        <v>0.9296115355362303</v>
      </c>
      <c r="R21" s="9">
        <v>1.1775098359559069</v>
      </c>
      <c r="S21" s="9">
        <v>0.7993797724150158</v>
      </c>
      <c r="T21" s="9">
        <v>1.3063686361795177</v>
      </c>
      <c r="U21" s="9">
        <v>0.6815846686704434</v>
      </c>
      <c r="V21" s="2"/>
      <c r="W21" s="4">
        <f>AVERAGE(B21:U21)</f>
        <v>1.0607483150834862</v>
      </c>
      <c r="X21" s="2">
        <f>STDEV(B21:U21)</f>
        <v>0.24763351851163762</v>
      </c>
      <c r="Y21" s="2">
        <v>1</v>
      </c>
      <c r="Z21" s="2"/>
      <c r="AA21" s="2"/>
      <c r="AB21" s="2"/>
      <c r="AC21" s="2"/>
    </row>
    <row r="22" spans="1:29" ht="13.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2"/>
      <c r="W22" s="4"/>
      <c r="X22" s="2"/>
      <c r="Y22" s="2"/>
      <c r="Z22" s="2"/>
      <c r="AA22" s="2"/>
      <c r="AB22" s="2"/>
      <c r="AC22" s="2"/>
    </row>
    <row r="23" spans="2:24" ht="20.25">
      <c r="B23" s="2"/>
      <c r="C23" s="2"/>
      <c r="D23" s="2"/>
      <c r="E23" s="2"/>
      <c r="F23" s="2"/>
      <c r="G23" s="2" t="s">
        <v>71</v>
      </c>
      <c r="H23" s="2"/>
      <c r="I23" s="2"/>
      <c r="J23" s="2"/>
      <c r="K23" s="3" t="s">
        <v>66</v>
      </c>
      <c r="L23" s="2"/>
      <c r="M23" s="2"/>
      <c r="N23" s="2"/>
      <c r="O23" s="2"/>
      <c r="P23" s="2"/>
      <c r="Q23" s="2"/>
      <c r="R23" s="2"/>
      <c r="S23" s="2"/>
      <c r="T23" s="2"/>
      <c r="U23" s="2"/>
      <c r="W23" s="2"/>
      <c r="X23" s="2"/>
    </row>
    <row r="24" spans="7:24" ht="20.25">
      <c r="G24" s="1" t="s">
        <v>72</v>
      </c>
      <c r="K24" s="3" t="s">
        <v>69</v>
      </c>
      <c r="T24" s="1" t="s">
        <v>78</v>
      </c>
      <c r="W24" s="2"/>
      <c r="X24" s="2"/>
    </row>
    <row r="25" spans="11:24" ht="18.75">
      <c r="K25" s="3"/>
      <c r="W25" s="2"/>
      <c r="X25" s="2"/>
    </row>
    <row r="26" spans="1:24" ht="12.75">
      <c r="A26" s="1" t="s">
        <v>47</v>
      </c>
      <c r="B26" s="1" t="s">
        <v>48</v>
      </c>
      <c r="C26" s="1" t="s">
        <v>49</v>
      </c>
      <c r="D26" s="1" t="s">
        <v>50</v>
      </c>
      <c r="E26" s="1" t="s">
        <v>51</v>
      </c>
      <c r="F26" s="1" t="s">
        <v>52</v>
      </c>
      <c r="G26" s="1" t="s">
        <v>53</v>
      </c>
      <c r="H26" s="1" t="s">
        <v>54</v>
      </c>
      <c r="W26" s="2"/>
      <c r="X26" s="2"/>
    </row>
    <row r="27" spans="1:24" ht="12.75">
      <c r="A27" s="1" t="s">
        <v>55</v>
      </c>
      <c r="B27" s="1" t="s">
        <v>41</v>
      </c>
      <c r="C27" s="1" t="s">
        <v>56</v>
      </c>
      <c r="D27" s="1">
        <v>20</v>
      </c>
      <c r="E27" s="1">
        <v>10</v>
      </c>
      <c r="F27" s="1">
        <v>500</v>
      </c>
      <c r="G27" s="1">
        <v>-500</v>
      </c>
      <c r="H27" s="1" t="s">
        <v>57</v>
      </c>
      <c r="W27" s="2"/>
      <c r="X27" s="2"/>
    </row>
    <row r="28" spans="1:24" ht="12.75">
      <c r="A28" s="1" t="s">
        <v>55</v>
      </c>
      <c r="B28" s="1" t="s">
        <v>42</v>
      </c>
      <c r="C28" s="1" t="s">
        <v>56</v>
      </c>
      <c r="D28" s="1">
        <v>20</v>
      </c>
      <c r="E28" s="1">
        <v>10</v>
      </c>
      <c r="F28" s="1">
        <v>600</v>
      </c>
      <c r="G28" s="1">
        <v>-600</v>
      </c>
      <c r="H28" s="1" t="s">
        <v>58</v>
      </c>
      <c r="W28" s="2"/>
      <c r="X28" s="2"/>
    </row>
    <row r="29" spans="1:24" ht="12.75">
      <c r="A29" s="1" t="s">
        <v>55</v>
      </c>
      <c r="B29" s="1" t="s">
        <v>43</v>
      </c>
      <c r="C29" s="1" t="s">
        <v>59</v>
      </c>
      <c r="D29" s="1">
        <v>20</v>
      </c>
      <c r="E29" s="1">
        <v>10</v>
      </c>
      <c r="F29" s="1">
        <v>500</v>
      </c>
      <c r="G29" s="1">
        <v>-500</v>
      </c>
      <c r="H29" s="1" t="s">
        <v>60</v>
      </c>
      <c r="W29" s="2"/>
      <c r="X29" s="2"/>
    </row>
    <row r="30" spans="1:24" ht="12.75">
      <c r="A30" s="1" t="s">
        <v>61</v>
      </c>
      <c r="B30" s="1" t="s">
        <v>44</v>
      </c>
      <c r="C30" s="1" t="s">
        <v>59</v>
      </c>
      <c r="D30" s="1">
        <v>20</v>
      </c>
      <c r="E30" s="1">
        <v>10</v>
      </c>
      <c r="F30" s="1">
        <v>600</v>
      </c>
      <c r="G30" s="1">
        <v>-600</v>
      </c>
      <c r="H30" s="1" t="s">
        <v>57</v>
      </c>
      <c r="W30" s="2"/>
      <c r="X30" s="2"/>
    </row>
    <row r="31" spans="1:24" ht="12.75">
      <c r="A31" s="1" t="s">
        <v>62</v>
      </c>
      <c r="B31" s="1" t="s">
        <v>45</v>
      </c>
      <c r="C31" s="1" t="s">
        <v>63</v>
      </c>
      <c r="D31" s="1">
        <v>20</v>
      </c>
      <c r="E31" s="1">
        <v>10</v>
      </c>
      <c r="F31" s="1">
        <v>500</v>
      </c>
      <c r="G31" s="1">
        <v>-500</v>
      </c>
      <c r="H31" s="1" t="s">
        <v>64</v>
      </c>
      <c r="W31" s="2"/>
      <c r="X31" s="2"/>
    </row>
    <row r="32" spans="1:24" ht="12.75">
      <c r="A32" s="1" t="s">
        <v>62</v>
      </c>
      <c r="B32" s="1" t="s">
        <v>46</v>
      </c>
      <c r="C32" s="1" t="s">
        <v>59</v>
      </c>
      <c r="D32" s="1">
        <v>20</v>
      </c>
      <c r="E32" s="1">
        <v>10</v>
      </c>
      <c r="F32" s="1">
        <v>500</v>
      </c>
      <c r="G32" s="1">
        <v>-500</v>
      </c>
      <c r="H32" s="1" t="s">
        <v>65</v>
      </c>
      <c r="W32" s="2"/>
      <c r="X32" s="2"/>
    </row>
    <row r="33" spans="23:24" ht="12.75">
      <c r="W33" s="2"/>
      <c r="X33" s="2"/>
    </row>
    <row r="34" ht="12.75">
      <c r="V34" s="2"/>
    </row>
    <row r="35" spans="2:22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2:22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2:21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2006-12-29T20:41:48Z</dcterms:created>
  <dcterms:modified xsi:type="dcterms:W3CDTF">2008-01-31T17:42:21Z</dcterms:modified>
  <cp:category/>
  <cp:version/>
  <cp:contentType/>
  <cp:contentStatus/>
</cp:coreProperties>
</file>