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6725" windowHeight="1062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<sst xmlns="http://schemas.openxmlformats.org/spreadsheetml/2006/main" count="115" uniqueCount="78">
  <si>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</si>
  <si>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</si>
  <si>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</si>
  <si>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</si>
  <si>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</si>
  <si>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</si>
  <si>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</si>
  <si>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</si>
  <si>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</si>
  <si>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</si>
  <si>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</si>
  <si>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</si>
  <si>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</si>
  <si>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</si>
  <si>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</si>
  <si>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Ox</t>
  </si>
  <si>
    <t>Wt</t>
  </si>
  <si>
    <t>Percents</t>
  </si>
  <si>
    <t>Average</t>
  </si>
  <si>
    <t>Standard</t>
  </si>
  <si>
    <t>Dev</t>
  </si>
  <si>
    <t>Na2O</t>
  </si>
  <si>
    <t>SiO2</t>
  </si>
  <si>
    <t>MgO</t>
  </si>
  <si>
    <t>Al2O3</t>
  </si>
  <si>
    <t>CaO</t>
  </si>
  <si>
    <t>MnO</t>
  </si>
  <si>
    <t>FeO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</si>
  <si>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</si>
  <si>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</si>
  <si>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</si>
  <si>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</si>
  <si>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</si>
  <si>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</si>
  <si>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</si>
  <si>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</si>
  <si>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Si</t>
  </si>
  <si>
    <t>Mg</t>
  </si>
  <si>
    <t>Al</t>
  </si>
  <si>
    <t>Ca</t>
  </si>
  <si>
    <t>Mn</t>
  </si>
  <si>
    <t>Fe</t>
  </si>
  <si>
    <t>Ti</t>
  </si>
  <si>
    <t>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</si>
  <si>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</si>
  <si>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</si>
  <si>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</si>
  <si>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</si>
  <si>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</si>
  <si>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</si>
  <si>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</si>
  <si>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</si>
  <si>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</si>
  <si>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</si>
  <si>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</si>
  <si>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new-fo90</t>
  </si>
  <si>
    <t>diopside</t>
  </si>
  <si>
    <t>anor-hk</t>
  </si>
  <si>
    <t>PET</t>
  </si>
  <si>
    <t>rhod-791</t>
  </si>
  <si>
    <t>LIF</t>
  </si>
  <si>
    <t>fayalite</t>
  </si>
  <si>
    <t>rutile1</t>
  </si>
  <si>
    <r>
      <t>Al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</si>
  <si>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 xml:space="preserve"> </t>
  </si>
  <si>
    <t>IVAl</t>
  </si>
  <si>
    <r>
      <t>(Al</t>
    </r>
    <r>
      <rPr>
        <vertAlign val="subscript"/>
        <sz val="14"/>
        <rFont val="Times New Roman"/>
        <family val="1"/>
      </rPr>
      <t>6.89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Σ=7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)(Si</t>
    </r>
    <r>
      <rPr>
        <vertAlign val="subscript"/>
        <sz val="14"/>
        <rFont val="Times New Roman"/>
        <family val="1"/>
      </rPr>
      <t>2.89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</si>
  <si>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Al tot</t>
  </si>
  <si>
    <t>B2O3*</t>
  </si>
  <si>
    <t>* estimated by difference</t>
  </si>
  <si>
    <t>average</t>
  </si>
  <si>
    <t>stdev</t>
  </si>
  <si>
    <t>in formula</t>
  </si>
  <si>
    <t>(+) charges</t>
  </si>
  <si>
    <t>ideal</t>
  </si>
  <si>
    <t>measured</t>
  </si>
  <si>
    <t>B2O3 estimated by difference and charge balance</t>
  </si>
  <si>
    <t>dumortierite R060069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</si>
</sst>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 topLeftCell="A1">
      <selection activeCell="K35" sqref="K35"/>
    </sheetView>
  </sheetViews>
  <sheetFormatPr defaultColWidth="9.00390625" defaultRowHeight="13.5"/>
  <cols>
    <col min="1" max="16384" width="5.25390625" style="1" customWidth="1"/>
  </cols>
  <sheetData>
    <row r="1" spans="2:4" ht="15.75">
      <c r="B1" s="6" t="s">
        <v>77</v>
      </c>
      <c r="C1" s="6"/>
      <c r="D1" s="6"/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70</v>
      </c>
      <c r="S3" s="1" t="s">
        <v>71</v>
      </c>
    </row>
    <row r="4" spans="1:23" ht="12.75">
      <c r="A4" s="1" t="s">
        <v>24</v>
      </c>
      <c r="B4" s="2">
        <v>63.53</v>
      </c>
      <c r="C4" s="2">
        <v>63.53</v>
      </c>
      <c r="D4" s="2">
        <v>63.14</v>
      </c>
      <c r="E4" s="2">
        <v>62.95</v>
      </c>
      <c r="F4" s="2">
        <v>62.99</v>
      </c>
      <c r="G4" s="2">
        <v>62.98</v>
      </c>
      <c r="H4" s="2">
        <v>63.24</v>
      </c>
      <c r="I4" s="2">
        <v>58.83</v>
      </c>
      <c r="J4" s="2">
        <v>62.82</v>
      </c>
      <c r="K4" s="2">
        <v>62.88</v>
      </c>
      <c r="L4" s="2">
        <v>62.68</v>
      </c>
      <c r="M4" s="2">
        <v>62.58</v>
      </c>
      <c r="N4" s="2">
        <v>62.83</v>
      </c>
      <c r="O4" s="2">
        <v>62.53</v>
      </c>
      <c r="P4" s="2">
        <v>62.63</v>
      </c>
      <c r="Q4" s="2"/>
      <c r="R4" s="2">
        <f>AVERAGE(B4:P4)</f>
        <v>62.676</v>
      </c>
      <c r="S4" s="2">
        <f>STDEV(B4:P4)</f>
        <v>1.1073959157799478</v>
      </c>
      <c r="T4" s="2"/>
      <c r="U4" s="2"/>
      <c r="V4" s="2"/>
      <c r="W4" s="2"/>
    </row>
    <row r="5" spans="1:23" ht="12.75">
      <c r="A5" s="1" t="s">
        <v>22</v>
      </c>
      <c r="B5" s="2">
        <v>28.38</v>
      </c>
      <c r="C5" s="2">
        <v>28.06</v>
      </c>
      <c r="D5" s="2">
        <v>27.98</v>
      </c>
      <c r="E5" s="2">
        <v>28.01</v>
      </c>
      <c r="F5" s="2">
        <v>28.52</v>
      </c>
      <c r="G5" s="2">
        <v>28.81</v>
      </c>
      <c r="H5" s="2">
        <v>28.16</v>
      </c>
      <c r="I5" s="2">
        <v>31.69</v>
      </c>
      <c r="J5" s="2">
        <v>29.96</v>
      </c>
      <c r="K5" s="2">
        <v>28.7</v>
      </c>
      <c r="L5" s="2">
        <v>27.8</v>
      </c>
      <c r="M5" s="2">
        <v>28.4</v>
      </c>
      <c r="N5" s="2">
        <v>28.36</v>
      </c>
      <c r="O5" s="2">
        <v>29.11</v>
      </c>
      <c r="P5" s="2">
        <v>29.01</v>
      </c>
      <c r="Q5" s="2"/>
      <c r="R5" s="2">
        <f>AVERAGE(B5:P5)</f>
        <v>28.73</v>
      </c>
      <c r="S5" s="2">
        <f>STDEV(B5:P5)</f>
        <v>0.986936095774617</v>
      </c>
      <c r="T5" s="2"/>
      <c r="U5" s="2"/>
      <c r="V5" s="2"/>
      <c r="W5" s="2"/>
    </row>
    <row r="6" spans="1:23" ht="12.75">
      <c r="A6" s="1" t="s">
        <v>28</v>
      </c>
      <c r="B6" s="2">
        <v>1.12</v>
      </c>
      <c r="C6" s="2">
        <v>1.22</v>
      </c>
      <c r="D6" s="2">
        <v>1.42</v>
      </c>
      <c r="E6" s="2">
        <v>1.2</v>
      </c>
      <c r="F6" s="2">
        <v>1.56</v>
      </c>
      <c r="G6" s="2">
        <v>1.47</v>
      </c>
      <c r="H6" s="2">
        <v>1.59</v>
      </c>
      <c r="I6" s="2">
        <v>1.22</v>
      </c>
      <c r="J6" s="2">
        <v>1.39</v>
      </c>
      <c r="K6" s="2">
        <v>1.47</v>
      </c>
      <c r="L6" s="2">
        <v>1.46</v>
      </c>
      <c r="M6" s="2">
        <v>1.49</v>
      </c>
      <c r="N6" s="2">
        <v>1.39</v>
      </c>
      <c r="O6" s="2">
        <v>1.63</v>
      </c>
      <c r="P6" s="2">
        <v>1.72</v>
      </c>
      <c r="Q6" s="2"/>
      <c r="R6" s="2">
        <f>AVERAGE(B6:P6)</f>
        <v>1.4233333333333331</v>
      </c>
      <c r="S6" s="2">
        <f>STDEV(B6:P6)</f>
        <v>0.171991140414128</v>
      </c>
      <c r="T6" s="2"/>
      <c r="U6" s="2"/>
      <c r="V6" s="2"/>
      <c r="W6" s="2"/>
    </row>
    <row r="7" spans="1:23" ht="12.75">
      <c r="A7" s="1" t="s">
        <v>27</v>
      </c>
      <c r="B7" s="2">
        <v>0.08</v>
      </c>
      <c r="C7" s="2">
        <v>0.07</v>
      </c>
      <c r="D7" s="2">
        <v>0.03</v>
      </c>
      <c r="E7" s="2">
        <v>0.16</v>
      </c>
      <c r="F7" s="2">
        <v>0.18</v>
      </c>
      <c r="G7" s="2">
        <v>0.03</v>
      </c>
      <c r="H7" s="2">
        <v>0.1</v>
      </c>
      <c r="I7" s="2">
        <v>0.06</v>
      </c>
      <c r="J7" s="2">
        <v>0.13</v>
      </c>
      <c r="K7" s="2">
        <v>0.04</v>
      </c>
      <c r="L7" s="2">
        <v>0.12</v>
      </c>
      <c r="M7" s="2">
        <v>0.11</v>
      </c>
      <c r="N7" s="2">
        <v>0.15</v>
      </c>
      <c r="O7" s="2">
        <v>0.02</v>
      </c>
      <c r="P7" s="2">
        <v>0.11</v>
      </c>
      <c r="Q7" s="2"/>
      <c r="R7" s="2">
        <f>AVERAGE(B7:P7)</f>
        <v>0.09266666666666667</v>
      </c>
      <c r="S7" s="2">
        <f>STDEV(B7:P7)</f>
        <v>0.050634074730457196</v>
      </c>
      <c r="T7" s="2"/>
      <c r="U7" s="2"/>
      <c r="V7" s="2"/>
      <c r="W7" s="2"/>
    </row>
    <row r="8" spans="1:23" ht="12.75">
      <c r="A8" s="1" t="s">
        <v>23</v>
      </c>
      <c r="B8" s="2">
        <v>0.05</v>
      </c>
      <c r="C8" s="2">
        <v>0.06</v>
      </c>
      <c r="D8" s="2">
        <v>0.05</v>
      </c>
      <c r="E8" s="2">
        <v>0.06</v>
      </c>
      <c r="F8" s="2">
        <v>0.07</v>
      </c>
      <c r="G8" s="2">
        <v>0.07</v>
      </c>
      <c r="H8" s="2">
        <v>0.07</v>
      </c>
      <c r="I8" s="2">
        <v>0.07</v>
      </c>
      <c r="J8" s="2">
        <v>0.08</v>
      </c>
      <c r="K8" s="2">
        <v>0.07</v>
      </c>
      <c r="L8" s="2">
        <v>0.06</v>
      </c>
      <c r="M8" s="2">
        <v>0.1</v>
      </c>
      <c r="N8" s="2">
        <v>0.11</v>
      </c>
      <c r="O8" s="2">
        <v>0.11</v>
      </c>
      <c r="P8" s="2">
        <v>0.1</v>
      </c>
      <c r="Q8" s="2"/>
      <c r="R8" s="2">
        <f>AVERAGE(B8:P8)</f>
        <v>0.07533333333333334</v>
      </c>
      <c r="S8" s="2">
        <f>STDEV(B8:P8)</f>
        <v>0.020307165050320312</v>
      </c>
      <c r="T8" s="2"/>
      <c r="U8" s="2"/>
      <c r="V8" s="2"/>
      <c r="W8" s="2"/>
    </row>
    <row r="9" spans="1:23" ht="12.75">
      <c r="A9" s="1" t="s">
        <v>21</v>
      </c>
      <c r="B9" s="2">
        <v>0.04</v>
      </c>
      <c r="C9" s="2">
        <v>0.01</v>
      </c>
      <c r="D9" s="2">
        <v>0.02</v>
      </c>
      <c r="E9" s="2">
        <v>0.08</v>
      </c>
      <c r="F9" s="2">
        <v>0.02</v>
      </c>
      <c r="G9" s="2">
        <v>0.01</v>
      </c>
      <c r="H9" s="2">
        <v>0.07</v>
      </c>
      <c r="I9" s="2">
        <v>0.06</v>
      </c>
      <c r="J9" s="2">
        <v>0.04</v>
      </c>
      <c r="K9" s="2">
        <v>0.06</v>
      </c>
      <c r="L9" s="2">
        <v>0.01</v>
      </c>
      <c r="M9" s="2">
        <v>0</v>
      </c>
      <c r="N9" s="2">
        <v>0.01</v>
      </c>
      <c r="O9" s="2">
        <v>0.01</v>
      </c>
      <c r="P9" s="2">
        <v>0.01</v>
      </c>
      <c r="Q9" s="2"/>
      <c r="R9" s="2">
        <f>AVERAGE(B9:P9)</f>
        <v>0.030000000000000002</v>
      </c>
      <c r="S9" s="2">
        <f>STDEV(B9:P9)</f>
        <v>0.026186146828319077</v>
      </c>
      <c r="T9" s="2"/>
      <c r="U9" s="2"/>
      <c r="V9" s="2"/>
      <c r="W9" s="2"/>
    </row>
    <row r="10" spans="1:23" ht="12.75">
      <c r="A10" s="1" t="s">
        <v>26</v>
      </c>
      <c r="B10" s="2">
        <v>0</v>
      </c>
      <c r="C10" s="2">
        <v>0</v>
      </c>
      <c r="D10" s="2">
        <v>0</v>
      </c>
      <c r="E10" s="2">
        <v>0</v>
      </c>
      <c r="F10" s="2">
        <v>0.03</v>
      </c>
      <c r="G10" s="2">
        <v>0.04</v>
      </c>
      <c r="H10" s="2">
        <v>0.02</v>
      </c>
      <c r="I10" s="2">
        <v>0.03</v>
      </c>
      <c r="J10" s="2">
        <v>0</v>
      </c>
      <c r="K10" s="2">
        <v>0.02</v>
      </c>
      <c r="L10" s="2">
        <v>0</v>
      </c>
      <c r="M10" s="2">
        <v>0</v>
      </c>
      <c r="N10" s="2">
        <v>0.01</v>
      </c>
      <c r="O10" s="2">
        <v>0</v>
      </c>
      <c r="P10" s="2">
        <v>0</v>
      </c>
      <c r="Q10" s="2"/>
      <c r="R10" s="2">
        <f>AVERAGE(B10:P10)</f>
        <v>0.010000000000000002</v>
      </c>
      <c r="S10" s="2">
        <f>STDEV(B10:P10)</f>
        <v>0.014142135623730952</v>
      </c>
      <c r="T10" s="2"/>
      <c r="U10" s="2"/>
      <c r="V10" s="2"/>
      <c r="W10" s="2"/>
    </row>
    <row r="11" spans="1:23" ht="12.75">
      <c r="A11" s="1" t="s">
        <v>25</v>
      </c>
      <c r="B11" s="2">
        <v>0</v>
      </c>
      <c r="C11" s="2">
        <v>0</v>
      </c>
      <c r="D11" s="2">
        <v>0</v>
      </c>
      <c r="E11" s="2">
        <v>0.02</v>
      </c>
      <c r="F11" s="2">
        <v>0</v>
      </c>
      <c r="G11" s="2">
        <v>0.01</v>
      </c>
      <c r="H11" s="2">
        <v>0.01</v>
      </c>
      <c r="I11" s="2">
        <v>0.04</v>
      </c>
      <c r="J11" s="2">
        <v>0.01</v>
      </c>
      <c r="K11" s="2">
        <v>0</v>
      </c>
      <c r="L11" s="2">
        <v>0</v>
      </c>
      <c r="M11" s="2">
        <v>0.01</v>
      </c>
      <c r="N11" s="2">
        <v>0.01</v>
      </c>
      <c r="O11" s="2">
        <v>0</v>
      </c>
      <c r="P11" s="2">
        <v>0.01</v>
      </c>
      <c r="Q11" s="2"/>
      <c r="R11" s="2">
        <f>AVERAGE(B11:P11)</f>
        <v>0.007999999999999998</v>
      </c>
      <c r="S11" s="2">
        <f>STDEV(B11:P11)</f>
        <v>0.01082325538564332</v>
      </c>
      <c r="T11" s="2"/>
      <c r="U11" s="2"/>
      <c r="V11" s="2"/>
      <c r="W11" s="2"/>
    </row>
    <row r="12" spans="1:23" ht="12.75">
      <c r="A12" s="1" t="s">
        <v>68</v>
      </c>
      <c r="B12" s="2">
        <v>6.79</v>
      </c>
      <c r="C12" s="2">
        <v>7.05</v>
      </c>
      <c r="D12" s="2">
        <v>7.35</v>
      </c>
      <c r="E12" s="2">
        <v>7.52</v>
      </c>
      <c r="F12" s="2">
        <v>6.63</v>
      </c>
      <c r="G12" s="2">
        <v>6.57</v>
      </c>
      <c r="H12" s="2">
        <v>6.73</v>
      </c>
      <c r="I12" s="2">
        <v>8</v>
      </c>
      <c r="J12" s="2">
        <v>5.58</v>
      </c>
      <c r="K12" s="2">
        <v>6.76</v>
      </c>
      <c r="L12" s="2">
        <v>7.85</v>
      </c>
      <c r="M12" s="2">
        <v>7.31</v>
      </c>
      <c r="N12" s="2">
        <v>7.13</v>
      </c>
      <c r="O12" s="2">
        <v>6.58</v>
      </c>
      <c r="P12" s="2">
        <v>6.43</v>
      </c>
      <c r="Q12" s="2"/>
      <c r="R12" s="2">
        <f>AVERAGE(B12:P12)</f>
        <v>6.952</v>
      </c>
      <c r="S12" s="2">
        <f>STDEV(B12:P12)</f>
        <v>0.6100608868910264</v>
      </c>
      <c r="T12" s="2"/>
      <c r="U12" s="2"/>
      <c r="V12" s="2"/>
      <c r="W12" s="2"/>
    </row>
    <row r="13" spans="1:23" ht="12.75">
      <c r="A13" s="1" t="s">
        <v>29</v>
      </c>
      <c r="B13" s="2">
        <v>100</v>
      </c>
      <c r="C13" s="2">
        <v>100</v>
      </c>
      <c r="D13" s="2">
        <v>100</v>
      </c>
      <c r="E13" s="2">
        <v>100</v>
      </c>
      <c r="F13" s="2">
        <v>100</v>
      </c>
      <c r="G13" s="2">
        <v>100</v>
      </c>
      <c r="H13" s="2">
        <v>100</v>
      </c>
      <c r="I13" s="2">
        <v>100</v>
      </c>
      <c r="J13" s="2">
        <v>100</v>
      </c>
      <c r="K13" s="2">
        <v>100</v>
      </c>
      <c r="L13" s="2">
        <v>100</v>
      </c>
      <c r="M13" s="2">
        <v>100</v>
      </c>
      <c r="N13" s="2">
        <v>100</v>
      </c>
      <c r="O13" s="2">
        <v>100</v>
      </c>
      <c r="P13" s="2">
        <v>100</v>
      </c>
      <c r="Q13" s="2"/>
      <c r="R13" s="2">
        <f>AVERAGE(B13:P13)</f>
        <v>100</v>
      </c>
      <c r="S13" s="2">
        <f>STDEV(B13:P13)</f>
        <v>0</v>
      </c>
      <c r="T13" s="2"/>
      <c r="U13" s="2"/>
      <c r="V13" s="2"/>
      <c r="W13" s="2"/>
    </row>
    <row r="14" spans="1:23" ht="12.75">
      <c r="A14" s="1" t="s">
        <v>69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 t="s">
        <v>30</v>
      </c>
      <c r="B16" s="2" t="s">
        <v>31</v>
      </c>
      <c r="C16" s="2" t="s">
        <v>32</v>
      </c>
      <c r="D16" s="2" t="s">
        <v>33</v>
      </c>
      <c r="E16" s="2">
        <v>18</v>
      </c>
      <c r="F16" s="2" t="s">
        <v>34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70</v>
      </c>
      <c r="S16" s="1" t="s">
        <v>71</v>
      </c>
      <c r="T16" s="2" t="s">
        <v>72</v>
      </c>
      <c r="U16" s="2"/>
      <c r="V16" s="2" t="s">
        <v>73</v>
      </c>
      <c r="W16" s="2"/>
    </row>
    <row r="17" spans="1:23" ht="12.75">
      <c r="A17" s="1" t="s">
        <v>36</v>
      </c>
      <c r="B17" s="2">
        <v>2.709</v>
      </c>
      <c r="C17" s="2">
        <v>2.677</v>
      </c>
      <c r="D17" s="2">
        <v>2.667</v>
      </c>
      <c r="E17" s="2">
        <v>2.668</v>
      </c>
      <c r="F17" s="2">
        <v>2.727</v>
      </c>
      <c r="G17" s="2">
        <v>2.752</v>
      </c>
      <c r="H17" s="2">
        <v>2.693</v>
      </c>
      <c r="I17" s="2">
        <v>2.999</v>
      </c>
      <c r="J17" s="2">
        <v>2.872</v>
      </c>
      <c r="K17" s="2">
        <v>2.741</v>
      </c>
      <c r="L17" s="2">
        <v>2.646</v>
      </c>
      <c r="M17" s="2">
        <v>2.707</v>
      </c>
      <c r="N17" s="2">
        <v>2.705</v>
      </c>
      <c r="O17" s="2">
        <v>2.781</v>
      </c>
      <c r="P17" s="2">
        <v>2.774</v>
      </c>
      <c r="Q17" s="2"/>
      <c r="R17" s="2">
        <f aca="true" t="shared" si="0" ref="R17:R22">AVERAGE(B17:P17)</f>
        <v>2.7411999999999996</v>
      </c>
      <c r="S17" s="2">
        <f aca="true" t="shared" si="1" ref="S17:S22">STDEV(B17:P17)</f>
        <v>0.09119696110226809</v>
      </c>
      <c r="T17" s="4">
        <v>2.89</v>
      </c>
      <c r="U17" s="2">
        <v>4</v>
      </c>
      <c r="V17" s="2">
        <f>T17*U17</f>
        <v>11.56</v>
      </c>
      <c r="W17" s="2"/>
    </row>
    <row r="18" spans="1:23" ht="12.75">
      <c r="A18" s="1" t="s">
        <v>65</v>
      </c>
      <c r="B18" s="2">
        <f>3-B17</f>
        <v>0.2909999999999999</v>
      </c>
      <c r="C18" s="2">
        <f aca="true" t="shared" si="2" ref="C18:P18">3-C17</f>
        <v>0.32299999999999995</v>
      </c>
      <c r="D18" s="2">
        <f t="shared" si="2"/>
        <v>0.3330000000000002</v>
      </c>
      <c r="E18" s="2">
        <f t="shared" si="2"/>
        <v>0.33199999999999985</v>
      </c>
      <c r="F18" s="2">
        <f t="shared" si="2"/>
        <v>0.27300000000000013</v>
      </c>
      <c r="G18" s="2">
        <f t="shared" si="2"/>
        <v>0.24800000000000022</v>
      </c>
      <c r="H18" s="2">
        <f t="shared" si="2"/>
        <v>0.30699999999999994</v>
      </c>
      <c r="I18" s="2">
        <f t="shared" si="2"/>
        <v>0.0009999999999998899</v>
      </c>
      <c r="J18" s="2">
        <f t="shared" si="2"/>
        <v>0.1280000000000001</v>
      </c>
      <c r="K18" s="2">
        <f t="shared" si="2"/>
        <v>0.2589999999999999</v>
      </c>
      <c r="L18" s="2">
        <f t="shared" si="2"/>
        <v>0.3540000000000001</v>
      </c>
      <c r="M18" s="2">
        <f t="shared" si="2"/>
        <v>0.29300000000000015</v>
      </c>
      <c r="N18" s="2">
        <f t="shared" si="2"/>
        <v>0.29499999999999993</v>
      </c>
      <c r="O18" s="2">
        <f t="shared" si="2"/>
        <v>0.21899999999999986</v>
      </c>
      <c r="P18" s="2">
        <f t="shared" si="2"/>
        <v>0.22599999999999998</v>
      </c>
      <c r="Q18" s="2"/>
      <c r="R18" s="2">
        <f t="shared" si="0"/>
        <v>0.25880000000000003</v>
      </c>
      <c r="S18" s="2">
        <f t="shared" si="1"/>
        <v>0.09119696110225227</v>
      </c>
      <c r="T18" s="4">
        <v>0.11</v>
      </c>
      <c r="U18" s="2">
        <v>3</v>
      </c>
      <c r="V18" s="2">
        <f>T18*U18</f>
        <v>0.33</v>
      </c>
      <c r="W18" s="2"/>
    </row>
    <row r="19" spans="1:23" ht="12.75">
      <c r="A19" s="1" t="s">
        <v>38</v>
      </c>
      <c r="B19" s="2">
        <f>B24-B18</f>
        <v>6.856999999999999</v>
      </c>
      <c r="C19" s="2">
        <f>C24-C18</f>
        <v>6.82</v>
      </c>
      <c r="D19" s="2">
        <f>D24-D18</f>
        <v>6.758</v>
      </c>
      <c r="E19" s="2">
        <f>E24-E18</f>
        <v>6.737</v>
      </c>
      <c r="F19" s="2">
        <f>F24-F18</f>
        <v>6.827</v>
      </c>
      <c r="G19" s="2">
        <f>G24-G18</f>
        <v>6.843999999999999</v>
      </c>
      <c r="H19" s="2">
        <f>H24-H18</f>
        <v>6.82</v>
      </c>
      <c r="I19" s="2">
        <f>I24-I18</f>
        <v>6.5600000000000005</v>
      </c>
      <c r="J19" s="2">
        <f>J24-J18</f>
        <v>6.968</v>
      </c>
      <c r="K19" s="2">
        <f>K24-K18</f>
        <v>6.818</v>
      </c>
      <c r="L19" s="2">
        <f>L24-L18</f>
        <v>6.675</v>
      </c>
      <c r="M19" s="2">
        <f>M24-M18</f>
        <v>6.736</v>
      </c>
      <c r="N19" s="2">
        <f>N24-N18</f>
        <v>6.7700000000000005</v>
      </c>
      <c r="O19" s="2">
        <f>O24-O18</f>
        <v>6.819000000000001</v>
      </c>
      <c r="P19" s="2">
        <f>P24-P18</f>
        <v>6.833</v>
      </c>
      <c r="Q19" s="2"/>
      <c r="R19" s="2">
        <f t="shared" si="0"/>
        <v>6.789466666666667</v>
      </c>
      <c r="S19" s="2">
        <f t="shared" si="1"/>
        <v>0.09219611602194534</v>
      </c>
      <c r="T19" s="4">
        <f>7-T20</f>
        <v>6.89</v>
      </c>
      <c r="U19" s="2">
        <v>3</v>
      </c>
      <c r="V19" s="2">
        <f>T19*U19</f>
        <v>20.669999999999998</v>
      </c>
      <c r="W19" s="2"/>
    </row>
    <row r="20" spans="1:23" ht="12.75">
      <c r="A20" s="1" t="s">
        <v>42</v>
      </c>
      <c r="B20" s="2">
        <v>0.081</v>
      </c>
      <c r="C20" s="2">
        <v>0.087</v>
      </c>
      <c r="D20" s="2">
        <v>0.102</v>
      </c>
      <c r="E20" s="2">
        <v>0.086</v>
      </c>
      <c r="F20" s="2">
        <v>0.112</v>
      </c>
      <c r="G20" s="2">
        <v>0.106</v>
      </c>
      <c r="H20" s="2">
        <v>0.115</v>
      </c>
      <c r="I20" s="2">
        <v>0.087</v>
      </c>
      <c r="J20" s="2">
        <v>0.1</v>
      </c>
      <c r="K20" s="2">
        <v>0.105</v>
      </c>
      <c r="L20" s="2">
        <v>0.104</v>
      </c>
      <c r="M20" s="2">
        <v>0.107</v>
      </c>
      <c r="N20" s="2">
        <v>0.1</v>
      </c>
      <c r="O20" s="2">
        <v>0.117</v>
      </c>
      <c r="P20" s="2">
        <v>0.123</v>
      </c>
      <c r="Q20" s="2"/>
      <c r="R20" s="2">
        <f t="shared" si="0"/>
        <v>0.10213333333333334</v>
      </c>
      <c r="S20" s="2">
        <f t="shared" si="1"/>
        <v>0.01237432056816891</v>
      </c>
      <c r="T20" s="4">
        <v>0.11</v>
      </c>
      <c r="U20" s="2">
        <v>4</v>
      </c>
      <c r="V20" s="2">
        <f>T20*U20</f>
        <v>0.44</v>
      </c>
      <c r="W20" s="2"/>
    </row>
    <row r="21" spans="1:23" ht="12.75">
      <c r="A21" s="1" t="s">
        <v>43</v>
      </c>
      <c r="B21" s="2">
        <v>1.12</v>
      </c>
      <c r="C21" s="2">
        <v>1.162</v>
      </c>
      <c r="D21" s="2">
        <v>1.209</v>
      </c>
      <c r="E21" s="2">
        <v>1.238</v>
      </c>
      <c r="F21" s="2">
        <v>1.095</v>
      </c>
      <c r="G21" s="2">
        <v>1.084</v>
      </c>
      <c r="H21" s="2">
        <v>1.11</v>
      </c>
      <c r="I21" s="2">
        <v>1.306</v>
      </c>
      <c r="J21" s="2">
        <v>0.924</v>
      </c>
      <c r="K21" s="2">
        <v>1.115</v>
      </c>
      <c r="L21" s="2">
        <v>1.29</v>
      </c>
      <c r="M21" s="2">
        <v>1.203</v>
      </c>
      <c r="N21" s="2">
        <v>1.174</v>
      </c>
      <c r="O21" s="2">
        <v>1.085</v>
      </c>
      <c r="P21" s="2">
        <v>1.061</v>
      </c>
      <c r="Q21" s="2"/>
      <c r="R21" s="2">
        <f t="shared" si="0"/>
        <v>1.1450666666666665</v>
      </c>
      <c r="S21" s="2">
        <f t="shared" si="1"/>
        <v>0.09734068791522885</v>
      </c>
      <c r="T21" s="4">
        <v>1</v>
      </c>
      <c r="U21" s="2">
        <v>3</v>
      </c>
      <c r="V21" s="2">
        <f>T21*U21</f>
        <v>3</v>
      </c>
      <c r="W21" s="2"/>
    </row>
    <row r="22" spans="1:23" ht="12.75">
      <c r="A22" s="1" t="s">
        <v>29</v>
      </c>
      <c r="B22" s="2">
        <f>SUM(B17:B21)</f>
        <v>11.058</v>
      </c>
      <c r="C22" s="2">
        <f aca="true" t="shared" si="3" ref="C22:P22">SUM(C17:C21)</f>
        <v>11.068999999999999</v>
      </c>
      <c r="D22" s="2">
        <f t="shared" si="3"/>
        <v>11.068999999999999</v>
      </c>
      <c r="E22" s="2">
        <f t="shared" si="3"/>
        <v>11.061</v>
      </c>
      <c r="F22" s="2">
        <f t="shared" si="3"/>
        <v>11.034</v>
      </c>
      <c r="G22" s="2">
        <f t="shared" si="3"/>
        <v>11.033999999999999</v>
      </c>
      <c r="H22" s="2">
        <f t="shared" si="3"/>
        <v>11.045</v>
      </c>
      <c r="I22" s="2">
        <f t="shared" si="3"/>
        <v>10.953</v>
      </c>
      <c r="J22" s="2">
        <f t="shared" si="3"/>
        <v>10.991999999999999</v>
      </c>
      <c r="K22" s="2">
        <f t="shared" si="3"/>
        <v>11.038</v>
      </c>
      <c r="L22" s="2">
        <f t="shared" si="3"/>
        <v>11.068999999999999</v>
      </c>
      <c r="M22" s="2">
        <f t="shared" si="3"/>
        <v>11.046</v>
      </c>
      <c r="N22" s="2">
        <f t="shared" si="3"/>
        <v>11.043999999999999</v>
      </c>
      <c r="O22" s="2">
        <f t="shared" si="3"/>
        <v>11.021</v>
      </c>
      <c r="P22" s="2">
        <f t="shared" si="3"/>
        <v>11.017</v>
      </c>
      <c r="Q22" s="2"/>
      <c r="R22" s="2">
        <f t="shared" si="0"/>
        <v>11.036666666666667</v>
      </c>
      <c r="S22" s="2">
        <f t="shared" si="1"/>
        <v>0.03166491223187786</v>
      </c>
      <c r="T22" s="2"/>
      <c r="U22" s="2"/>
      <c r="V22" s="5">
        <f>SUM(V17:V21)</f>
        <v>36</v>
      </c>
      <c r="W22" s="2"/>
    </row>
    <row r="23" spans="2:2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1" t="s">
        <v>67</v>
      </c>
      <c r="B24" s="2">
        <v>7.148</v>
      </c>
      <c r="C24" s="2">
        <v>7.143</v>
      </c>
      <c r="D24" s="2">
        <v>7.091</v>
      </c>
      <c r="E24" s="2">
        <v>7.069</v>
      </c>
      <c r="F24" s="2">
        <v>7.1</v>
      </c>
      <c r="G24" s="2">
        <v>7.092</v>
      </c>
      <c r="H24" s="2">
        <v>7.127</v>
      </c>
      <c r="I24" s="2">
        <v>6.561</v>
      </c>
      <c r="J24" s="2">
        <v>7.096</v>
      </c>
      <c r="K24" s="2">
        <v>7.077</v>
      </c>
      <c r="L24" s="2">
        <v>7.029</v>
      </c>
      <c r="M24" s="2">
        <v>7.029</v>
      </c>
      <c r="N24" s="2">
        <v>7.065</v>
      </c>
      <c r="O24" s="2">
        <v>7.038</v>
      </c>
      <c r="P24" s="2">
        <v>7.059</v>
      </c>
      <c r="Q24" s="2"/>
      <c r="R24" s="2">
        <f>AVERAGE(B24:P24)</f>
        <v>7.048266666666666</v>
      </c>
      <c r="S24" s="2">
        <f>STDEV(B24:P24)</f>
        <v>0.13983176967174382</v>
      </c>
      <c r="T24" s="2"/>
      <c r="U24" s="2"/>
      <c r="V24" s="2"/>
      <c r="W24" s="2"/>
    </row>
    <row r="25" spans="2:23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17" ht="20.25">
      <c r="B26" s="2"/>
      <c r="C26" s="2" t="s">
        <v>74</v>
      </c>
      <c r="D26" s="2"/>
      <c r="E26" s="2"/>
      <c r="F26" s="3" t="s">
        <v>63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3:15" ht="20.25">
      <c r="C27" s="1" t="s">
        <v>75</v>
      </c>
      <c r="F27" s="3" t="s">
        <v>66</v>
      </c>
      <c r="L27" s="2"/>
      <c r="M27" s="2"/>
      <c r="O27" s="1" t="s">
        <v>76</v>
      </c>
    </row>
    <row r="28" spans="6:13" ht="18.75">
      <c r="F28" s="3"/>
      <c r="L28" s="2"/>
      <c r="M28" s="2"/>
    </row>
    <row r="29" spans="1:19" ht="12.75">
      <c r="A29" s="1" t="s">
        <v>44</v>
      </c>
      <c r="B29" s="1" t="s">
        <v>45</v>
      </c>
      <c r="C29" s="1" t="s">
        <v>46</v>
      </c>
      <c r="D29" s="1" t="s">
        <v>47</v>
      </c>
      <c r="E29" s="1" t="s">
        <v>48</v>
      </c>
      <c r="F29" s="1" t="s">
        <v>49</v>
      </c>
      <c r="G29" s="1" t="s">
        <v>50</v>
      </c>
      <c r="H29" s="1" t="s">
        <v>51</v>
      </c>
      <c r="R29" s="2"/>
      <c r="S29" s="2"/>
    </row>
    <row r="30" spans="1:19" ht="12.75">
      <c r="A30" s="1" t="s">
        <v>52</v>
      </c>
      <c r="B30" s="1" t="s">
        <v>35</v>
      </c>
      <c r="C30" s="1" t="s">
        <v>53</v>
      </c>
      <c r="D30" s="1">
        <v>20</v>
      </c>
      <c r="E30" s="1">
        <v>10</v>
      </c>
      <c r="F30" s="1">
        <v>600</v>
      </c>
      <c r="G30" s="1">
        <v>-600</v>
      </c>
      <c r="H30" s="1" t="s">
        <v>54</v>
      </c>
      <c r="R30" s="2"/>
      <c r="S30" s="2"/>
    </row>
    <row r="31" spans="1:19" ht="12.75">
      <c r="A31" s="1" t="s">
        <v>52</v>
      </c>
      <c r="B31" s="1" t="s">
        <v>36</v>
      </c>
      <c r="C31" s="1" t="s">
        <v>53</v>
      </c>
      <c r="D31" s="1">
        <v>20</v>
      </c>
      <c r="E31" s="1">
        <v>10</v>
      </c>
      <c r="F31" s="1">
        <v>600</v>
      </c>
      <c r="G31" s="1">
        <v>-600</v>
      </c>
      <c r="H31" s="1" t="s">
        <v>55</v>
      </c>
      <c r="R31" s="2"/>
      <c r="S31" s="2"/>
    </row>
    <row r="32" spans="1:19" ht="12.75">
      <c r="A32" s="1" t="s">
        <v>52</v>
      </c>
      <c r="B32" s="1" t="s">
        <v>37</v>
      </c>
      <c r="C32" s="1" t="s">
        <v>53</v>
      </c>
      <c r="D32" s="1">
        <v>20</v>
      </c>
      <c r="E32" s="1">
        <v>10</v>
      </c>
      <c r="F32" s="1">
        <v>600</v>
      </c>
      <c r="G32" s="1">
        <v>-600</v>
      </c>
      <c r="H32" s="1" t="s">
        <v>56</v>
      </c>
      <c r="R32" s="2"/>
      <c r="S32" s="2"/>
    </row>
    <row r="33" spans="1:19" ht="12.75">
      <c r="A33" s="1" t="s">
        <v>52</v>
      </c>
      <c r="B33" s="1" t="s">
        <v>38</v>
      </c>
      <c r="C33" s="1" t="s">
        <v>53</v>
      </c>
      <c r="D33" s="1">
        <v>20</v>
      </c>
      <c r="E33" s="1">
        <v>10</v>
      </c>
      <c r="F33" s="1">
        <v>600</v>
      </c>
      <c r="G33" s="1">
        <v>-600</v>
      </c>
      <c r="H33" s="1" t="s">
        <v>57</v>
      </c>
      <c r="R33" s="2"/>
      <c r="S33" s="2"/>
    </row>
    <row r="34" spans="1:19" ht="12.75">
      <c r="A34" s="1" t="s">
        <v>58</v>
      </c>
      <c r="B34" s="1" t="s">
        <v>39</v>
      </c>
      <c r="C34" s="1" t="s">
        <v>53</v>
      </c>
      <c r="D34" s="1">
        <v>20</v>
      </c>
      <c r="E34" s="1">
        <v>10</v>
      </c>
      <c r="F34" s="1">
        <v>500</v>
      </c>
      <c r="G34" s="1">
        <v>-350</v>
      </c>
      <c r="H34" s="1" t="s">
        <v>56</v>
      </c>
      <c r="R34" s="2"/>
      <c r="S34" s="2"/>
    </row>
    <row r="35" spans="1:19" ht="12.75">
      <c r="A35" s="1" t="s">
        <v>58</v>
      </c>
      <c r="B35" s="1" t="s">
        <v>40</v>
      </c>
      <c r="C35" s="1" t="s">
        <v>53</v>
      </c>
      <c r="D35" s="1">
        <v>20</v>
      </c>
      <c r="E35" s="1">
        <v>10</v>
      </c>
      <c r="F35" s="1">
        <v>600</v>
      </c>
      <c r="G35" s="1">
        <v>-600</v>
      </c>
      <c r="H35" s="1" t="s">
        <v>59</v>
      </c>
      <c r="R35" s="2"/>
      <c r="S35" s="2"/>
    </row>
    <row r="36" spans="1:19" ht="12.75">
      <c r="A36" s="1" t="s">
        <v>60</v>
      </c>
      <c r="B36" s="1" t="s">
        <v>41</v>
      </c>
      <c r="C36" s="1" t="s">
        <v>53</v>
      </c>
      <c r="D36" s="1">
        <v>20</v>
      </c>
      <c r="E36" s="1">
        <v>10</v>
      </c>
      <c r="F36" s="1">
        <v>500</v>
      </c>
      <c r="G36" s="1">
        <v>-500</v>
      </c>
      <c r="H36" s="1" t="s">
        <v>61</v>
      </c>
      <c r="R36" s="2"/>
      <c r="S36" s="2"/>
    </row>
    <row r="37" spans="1:19" ht="12.75">
      <c r="A37" s="1" t="s">
        <v>60</v>
      </c>
      <c r="B37" s="1" t="s">
        <v>42</v>
      </c>
      <c r="C37" s="1" t="s">
        <v>53</v>
      </c>
      <c r="D37" s="1">
        <v>20</v>
      </c>
      <c r="E37" s="1">
        <v>10</v>
      </c>
      <c r="F37" s="1">
        <v>500</v>
      </c>
      <c r="G37" s="1">
        <v>-500</v>
      </c>
      <c r="H37" s="1" t="s">
        <v>62</v>
      </c>
      <c r="R37" s="2"/>
      <c r="S37" s="2"/>
    </row>
    <row r="38" spans="18:19" ht="12.75">
      <c r="R38" s="2"/>
      <c r="S38" s="2"/>
    </row>
    <row r="39" spans="18:19" ht="12.75">
      <c r="R39" s="2"/>
      <c r="S39" s="2"/>
    </row>
    <row r="40" spans="2:2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0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1:23" ht="12.75">
      <c r="U44" s="2"/>
      <c r="V44" s="2"/>
      <c r="W44" s="2"/>
    </row>
    <row r="45" spans="21:23" ht="12.75">
      <c r="U45" s="2"/>
      <c r="V45" s="2"/>
      <c r="W45" s="2"/>
    </row>
    <row r="46" spans="21:23" ht="12.75">
      <c r="U46" s="2"/>
      <c r="V46" s="2"/>
      <c r="W46" s="2"/>
    </row>
    <row r="47" spans="21:23" ht="12.75">
      <c r="U47" s="2"/>
      <c r="V47" s="2"/>
      <c r="W47" s="2"/>
    </row>
    <row r="48" spans="21:23" ht="12.75">
      <c r="U48" s="2"/>
      <c r="V48" s="2"/>
      <c r="W48" s="2"/>
    </row>
    <row r="49" spans="21:23" ht="12.75">
      <c r="U49" s="2"/>
      <c r="V49" s="2"/>
      <c r="W49" s="2"/>
    </row>
    <row r="62" spans="1:20" ht="12.75">
      <c r="A62" s="1" t="s">
        <v>36</v>
      </c>
      <c r="B62" s="2">
        <v>2.739429516668891</v>
      </c>
      <c r="C62" s="2">
        <v>2.7166796818980576</v>
      </c>
      <c r="D62" s="2">
        <v>2.7183010785791053</v>
      </c>
      <c r="E62" s="2">
        <v>2.7276982975120365</v>
      </c>
      <c r="F62" s="2">
        <v>2.751225074273569</v>
      </c>
      <c r="G62" s="2">
        <v>2.774156687510422</v>
      </c>
      <c r="H62" s="2">
        <v>2.720458935968753</v>
      </c>
      <c r="I62" s="2">
        <v>3.0848798192841453</v>
      </c>
      <c r="J62" s="2">
        <v>2.8517645243158025</v>
      </c>
      <c r="K62" s="2">
        <v>2.769506023658746</v>
      </c>
      <c r="L62" s="2">
        <v>2.7173343240160936</v>
      </c>
      <c r="M62" s="2">
        <v>2.757674662931363</v>
      </c>
      <c r="N62" s="2">
        <v>2.749291957313765</v>
      </c>
      <c r="O62" s="2">
        <v>2.802196383094465</v>
      </c>
      <c r="P62" s="2">
        <v>2.7895877617442078</v>
      </c>
      <c r="Q62" s="2"/>
      <c r="R62" s="2">
        <f>AVERAGE(B62:P62)</f>
        <v>2.7780123152512948</v>
      </c>
      <c r="S62" s="2">
        <f>STDEV(B62:P62)</f>
        <v>0.09285573995218648</v>
      </c>
      <c r="T62" s="2"/>
    </row>
    <row r="63" spans="1:20" ht="12.75">
      <c r="A63" s="1" t="s">
        <v>38</v>
      </c>
      <c r="B63" s="2">
        <v>7.22740390886958</v>
      </c>
      <c r="C63" s="2">
        <v>7.24912109322092</v>
      </c>
      <c r="D63" s="2">
        <v>7.229531528217031</v>
      </c>
      <c r="E63" s="2">
        <v>7.224947396901947</v>
      </c>
      <c r="F63" s="2">
        <v>7.161499060565545</v>
      </c>
      <c r="G63" s="2">
        <v>7.147367550322412</v>
      </c>
      <c r="H63" s="2">
        <v>7.200408183171709</v>
      </c>
      <c r="I63" s="2">
        <v>6.74948427483027</v>
      </c>
      <c r="J63" s="2">
        <v>7.047344734210801</v>
      </c>
      <c r="K63" s="2">
        <v>7.151360667727275</v>
      </c>
      <c r="L63" s="2">
        <v>7.220761451634184</v>
      </c>
      <c r="M63" s="2">
        <v>7.16169759536303</v>
      </c>
      <c r="N63" s="2">
        <v>7.17856150968221</v>
      </c>
      <c r="O63" s="2">
        <v>7.094152541248333</v>
      </c>
      <c r="P63" s="2">
        <v>7.097909262483028</v>
      </c>
      <c r="Q63" s="2"/>
      <c r="R63" s="2">
        <f>AVERAGE(B63:P63)</f>
        <v>7.142770050563219</v>
      </c>
      <c r="S63" s="2">
        <f>STDEV(B63:P63)</f>
        <v>0.1231722819029352</v>
      </c>
      <c r="T63" s="2"/>
    </row>
    <row r="64" spans="18:19" ht="12.75">
      <c r="R64" s="2"/>
      <c r="S64" s="2"/>
    </row>
    <row r="65" spans="1:20" ht="12.75">
      <c r="A65" s="1" t="s">
        <v>64</v>
      </c>
      <c r="B65" s="2" t="s">
        <v>64</v>
      </c>
      <c r="C65" s="2" t="s">
        <v>64</v>
      </c>
      <c r="D65" s="2" t="s">
        <v>64</v>
      </c>
      <c r="E65" s="2" t="s">
        <v>64</v>
      </c>
      <c r="F65" s="2" t="s">
        <v>64</v>
      </c>
      <c r="G65" s="2" t="s">
        <v>64</v>
      </c>
      <c r="H65" s="2" t="s">
        <v>64</v>
      </c>
      <c r="I65" s="2" t="s">
        <v>64</v>
      </c>
      <c r="J65" s="2" t="s">
        <v>64</v>
      </c>
      <c r="K65" s="2" t="s">
        <v>64</v>
      </c>
      <c r="L65" s="2" t="s">
        <v>64</v>
      </c>
      <c r="M65" s="2" t="s">
        <v>64</v>
      </c>
      <c r="N65" s="2" t="s">
        <v>64</v>
      </c>
      <c r="O65" s="2" t="s">
        <v>64</v>
      </c>
      <c r="P65" s="2" t="s">
        <v>64</v>
      </c>
      <c r="Q65" s="2"/>
      <c r="R65" s="2"/>
      <c r="S65" s="2"/>
      <c r="T65" s="2"/>
    </row>
    <row r="66" spans="1:20" ht="12.75">
      <c r="A66" s="1" t="s">
        <v>42</v>
      </c>
      <c r="B66" s="2">
        <v>0.08131960048851888</v>
      </c>
      <c r="C66" s="2">
        <v>0.08884644857125254</v>
      </c>
      <c r="D66" s="2">
        <v>0.10376900813696839</v>
      </c>
      <c r="E66" s="2">
        <v>0.08790102590065281</v>
      </c>
      <c r="F66" s="2">
        <v>0.11319589354022888</v>
      </c>
      <c r="G66" s="2">
        <v>0.1064717855383656</v>
      </c>
      <c r="H66" s="2">
        <v>0.11554100015759469</v>
      </c>
      <c r="I66" s="2">
        <v>0.08933164160296946</v>
      </c>
      <c r="J66" s="2">
        <v>0.09952131991800173</v>
      </c>
      <c r="K66" s="2">
        <v>0.10670068954233049</v>
      </c>
      <c r="L66" s="2">
        <v>0.10734470044858115</v>
      </c>
      <c r="M66" s="2">
        <v>0.1088279456878274</v>
      </c>
      <c r="N66" s="2">
        <v>0.10135820464038374</v>
      </c>
      <c r="O66" s="2">
        <v>0.11802484563041353</v>
      </c>
      <c r="P66" s="2">
        <v>0.12440854792593685</v>
      </c>
      <c r="Q66" s="2"/>
      <c r="R66" s="2">
        <f>AVERAGE(B66:P66)</f>
        <v>0.10350417718200176</v>
      </c>
      <c r="S66" s="2">
        <f>STDEV(B66:P66)</f>
        <v>0.012307476106898663</v>
      </c>
      <c r="T66" s="2"/>
    </row>
    <row r="67" spans="2:20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2007-02-14T22:58:43Z</dcterms:created>
  <dcterms:modified xsi:type="dcterms:W3CDTF">2008-04-30T02:04:22Z</dcterms:modified>
  <cp:category/>
  <cp:version/>
  <cp:contentType/>
  <cp:contentStatus/>
</cp:coreProperties>
</file>