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56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<sst xmlns="http://schemas.openxmlformats.org/spreadsheetml/2006/main" count="112" uniqueCount="76">
  <si>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#5</t>
  </si>
  <si>
    <t>#6</t>
  </si>
  <si>
    <t>#7</t>
  </si>
  <si>
    <t>#8</t>
  </si>
  <si>
    <t>#9</t>
  </si>
  <si>
    <t>#11</t>
  </si>
  <si>
    <t>#12</t>
  </si>
  <si>
    <t>#13</t>
  </si>
  <si>
    <t>#14</t>
  </si>
  <si>
    <t>#17</t>
  </si>
  <si>
    <t>#18</t>
  </si>
  <si>
    <t>#19</t>
  </si>
  <si>
    <t>#20</t>
  </si>
  <si>
    <t>Ox</t>
  </si>
  <si>
    <t>Dev</t>
  </si>
  <si>
    <t>Na2O</t>
  </si>
  <si>
    <t>F</t>
  </si>
  <si>
    <t>Cl</t>
  </si>
  <si>
    <t>SiO2</t>
  </si>
  <si>
    <t>Al2O3</t>
  </si>
  <si>
    <t>MgO</t>
  </si>
  <si>
    <t>K2O</t>
  </si>
  <si>
    <t>CaO</t>
  </si>
  <si>
    <t>MnO</t>
  </si>
  <si>
    <t>BaO</t>
  </si>
  <si>
    <t>FeO</t>
  </si>
  <si>
    <t>TiO2</t>
  </si>
  <si>
    <t>Totals</t>
  </si>
  <si>
    <t>Cation</t>
  </si>
  <si>
    <t>O</t>
  </si>
  <si>
    <t>Na</t>
  </si>
  <si>
    <t>Si</t>
  </si>
  <si>
    <t>Al</t>
  </si>
  <si>
    <t>Mg</t>
  </si>
  <si>
    <t>K</t>
  </si>
  <si>
    <t>Ca</t>
  </si>
  <si>
    <t>Mn</t>
  </si>
  <si>
    <t>Ba</t>
  </si>
  <si>
    <t>Fe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</si>
  <si>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</si>
  <si>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</si>
  <si>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</si>
  <si>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</si>
  <si>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</si>
  <si>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</si>
  <si>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</si>
  <si>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</si>
  <si>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</si>
  <si>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</si>
  <si>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</si>
  <si>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</si>
  <si>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</si>
  <si>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</si>
  <si>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diopside</t>
  </si>
  <si>
    <t>PET</t>
  </si>
  <si>
    <t>sodalite</t>
  </si>
  <si>
    <t>wollast</t>
  </si>
  <si>
    <t>rhod-791</t>
  </si>
  <si>
    <t>LIF</t>
  </si>
  <si>
    <t>La</t>
  </si>
  <si>
    <t>barite2</t>
  </si>
  <si>
    <t>fayalite</t>
  </si>
  <si>
    <t>rutile1</t>
  </si>
  <si>
    <t>average</t>
  </si>
  <si>
    <t>stdev</t>
  </si>
  <si>
    <t>in formula</t>
  </si>
  <si>
    <r>
      <t>Ba(Si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</si>
  <si>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Ba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</si>
  <si>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present in the wds scan; not in totals</t>
  </si>
  <si>
    <t>H2O*</t>
  </si>
  <si>
    <t>H**</t>
  </si>
  <si>
    <t>** = after normalizing to 14 O</t>
  </si>
  <si>
    <t>trace amounts of Na; H2O estimated by difference</t>
  </si>
  <si>
    <t>ideal</t>
  </si>
  <si>
    <t>measured</t>
  </si>
  <si>
    <t>edingtonite R040003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</si>
</sst>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selection activeCell="I9" sqref="I9"/>
    </sheetView>
  </sheetViews>
  <sheetFormatPr defaultColWidth="9.00390625" defaultRowHeight="13.5"/>
  <cols>
    <col min="1" max="16384" width="5.25390625" style="1" customWidth="1"/>
  </cols>
  <sheetData>
    <row r="1" spans="2:4" ht="15.75">
      <c r="B1" s="7" t="s">
        <v>75</v>
      </c>
      <c r="C1" s="7"/>
      <c r="D1" s="7"/>
    </row>
    <row r="2" spans="2:14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7" ht="12.75">
      <c r="A3" s="1" t="s">
        <v>13</v>
      </c>
      <c r="B3" s="1" t="s">
        <v>14</v>
      </c>
      <c r="P3" s="1" t="s">
        <v>63</v>
      </c>
      <c r="Q3" s="1" t="s">
        <v>64</v>
      </c>
    </row>
    <row r="4" spans="1:18" ht="12.75">
      <c r="A4" s="1" t="s">
        <v>18</v>
      </c>
      <c r="B4" s="2">
        <v>36.92</v>
      </c>
      <c r="C4" s="2">
        <v>36.88</v>
      </c>
      <c r="D4" s="2">
        <v>36.75</v>
      </c>
      <c r="E4" s="2">
        <v>36.31</v>
      </c>
      <c r="F4" s="2">
        <v>36.11</v>
      </c>
      <c r="G4" s="2">
        <v>36.48</v>
      </c>
      <c r="H4" s="2">
        <v>35.71</v>
      </c>
      <c r="I4" s="2">
        <v>35.98</v>
      </c>
      <c r="J4" s="2">
        <v>36.72</v>
      </c>
      <c r="K4" s="2">
        <v>36.55</v>
      </c>
      <c r="L4" s="2">
        <v>36.96</v>
      </c>
      <c r="M4" s="2">
        <v>36.68</v>
      </c>
      <c r="N4" s="2">
        <v>36.59</v>
      </c>
      <c r="O4" s="2"/>
      <c r="P4" s="2">
        <f>AVERAGE(B4:N4)</f>
        <v>36.51076923076923</v>
      </c>
      <c r="Q4" s="2">
        <f>STDEV(B4:N4)</f>
        <v>0.3838285541415614</v>
      </c>
      <c r="R4" s="2"/>
    </row>
    <row r="5" spans="1:18" ht="12.75">
      <c r="A5" s="1" t="s">
        <v>24</v>
      </c>
      <c r="B5" s="2">
        <v>29.99</v>
      </c>
      <c r="C5" s="2">
        <v>30.7</v>
      </c>
      <c r="D5" s="2">
        <v>30.61</v>
      </c>
      <c r="E5" s="2">
        <v>28.79</v>
      </c>
      <c r="F5" s="2">
        <v>29.49</v>
      </c>
      <c r="G5" s="2">
        <v>30.55</v>
      </c>
      <c r="H5" s="2">
        <v>29.06</v>
      </c>
      <c r="I5" s="2">
        <v>29.88</v>
      </c>
      <c r="J5" s="2">
        <v>30.4</v>
      </c>
      <c r="K5" s="2">
        <v>30.12</v>
      </c>
      <c r="L5" s="2">
        <v>30.73</v>
      </c>
      <c r="M5" s="2">
        <v>31.83</v>
      </c>
      <c r="N5" s="2">
        <v>29.8</v>
      </c>
      <c r="O5" s="2"/>
      <c r="P5" s="2">
        <f>AVERAGE(B5:N5)</f>
        <v>30.150000000000002</v>
      </c>
      <c r="Q5" s="2">
        <f>STDEV(B5:N5)</f>
        <v>0.7953301201386819</v>
      </c>
      <c r="R5" s="2"/>
    </row>
    <row r="6" spans="1:18" ht="12.75">
      <c r="A6" s="1" t="s">
        <v>19</v>
      </c>
      <c r="B6" s="2">
        <v>20.47</v>
      </c>
      <c r="C6" s="2">
        <v>20.8</v>
      </c>
      <c r="D6" s="2">
        <v>20.25</v>
      </c>
      <c r="E6" s="2">
        <v>20.33</v>
      </c>
      <c r="F6" s="2">
        <v>20.09</v>
      </c>
      <c r="G6" s="2">
        <v>20.2</v>
      </c>
      <c r="H6" s="2">
        <v>20.07</v>
      </c>
      <c r="I6" s="2">
        <v>20.29</v>
      </c>
      <c r="J6" s="2">
        <v>20.48</v>
      </c>
      <c r="K6" s="2">
        <v>20.46</v>
      </c>
      <c r="L6" s="2">
        <v>20.75</v>
      </c>
      <c r="M6" s="2">
        <v>20.46</v>
      </c>
      <c r="N6" s="2">
        <v>20.34</v>
      </c>
      <c r="O6" s="2"/>
      <c r="P6" s="2">
        <f>AVERAGE(B6:N6)</f>
        <v>20.383846153846154</v>
      </c>
      <c r="Q6" s="2">
        <f>STDEV(B6:N6)</f>
        <v>0.22092753191705777</v>
      </c>
      <c r="R6" s="2"/>
    </row>
    <row r="7" spans="1:18" ht="12.75">
      <c r="A7" s="1" t="s">
        <v>15</v>
      </c>
      <c r="B7" s="2">
        <v>0.12</v>
      </c>
      <c r="C7" s="2">
        <v>0.11</v>
      </c>
      <c r="D7" s="2">
        <v>0</v>
      </c>
      <c r="E7" s="2">
        <v>0.1</v>
      </c>
      <c r="F7" s="2">
        <v>0.07</v>
      </c>
      <c r="G7" s="2">
        <v>0.1</v>
      </c>
      <c r="H7" s="2">
        <v>0.1</v>
      </c>
      <c r="I7" s="2">
        <v>0</v>
      </c>
      <c r="J7" s="2">
        <v>0.06</v>
      </c>
      <c r="K7" s="2">
        <v>0</v>
      </c>
      <c r="L7" s="2">
        <v>0.06</v>
      </c>
      <c r="M7" s="2">
        <v>0.04</v>
      </c>
      <c r="N7" s="2">
        <v>0.07</v>
      </c>
      <c r="O7" s="2"/>
      <c r="P7" s="2">
        <f>AVERAGE(B7:N7)</f>
        <v>0.06384615384615386</v>
      </c>
      <c r="Q7" s="2">
        <f>STDEV(B7:N7)</f>
        <v>0.04292211192739349</v>
      </c>
      <c r="R7" s="2"/>
    </row>
    <row r="8" spans="1:18" s="5" customFormat="1" ht="12.75">
      <c r="A8" s="5" t="s">
        <v>21</v>
      </c>
      <c r="B8" s="6">
        <v>0.02</v>
      </c>
      <c r="C8" s="6">
        <v>0.04</v>
      </c>
      <c r="D8" s="6">
        <v>0.02</v>
      </c>
      <c r="E8" s="6">
        <v>0.02</v>
      </c>
      <c r="F8" s="6">
        <v>0.01</v>
      </c>
      <c r="G8" s="6">
        <v>0.07</v>
      </c>
      <c r="H8" s="6">
        <v>0.02</v>
      </c>
      <c r="I8" s="6">
        <v>0</v>
      </c>
      <c r="J8" s="6">
        <v>0</v>
      </c>
      <c r="K8" s="6">
        <v>0.05</v>
      </c>
      <c r="L8" s="6">
        <v>0.01</v>
      </c>
      <c r="M8" s="6">
        <v>0.01</v>
      </c>
      <c r="N8" s="6">
        <v>0.04</v>
      </c>
      <c r="O8" s="6"/>
      <c r="P8" s="6">
        <f>AVERAGE(B8:N8)</f>
        <v>0.023846153846153847</v>
      </c>
      <c r="Q8" s="6">
        <f>STDEV(B8:N8)</f>
        <v>0.020631069425529683</v>
      </c>
      <c r="R8" s="6" t="s">
        <v>68</v>
      </c>
    </row>
    <row r="9" spans="1:18" s="5" customFormat="1" ht="12.75">
      <c r="A9" s="5" t="s">
        <v>16</v>
      </c>
      <c r="B9" s="6">
        <v>0</v>
      </c>
      <c r="C9" s="6">
        <v>0</v>
      </c>
      <c r="D9" s="6">
        <v>0.07</v>
      </c>
      <c r="E9" s="6">
        <v>0</v>
      </c>
      <c r="F9" s="6">
        <v>0</v>
      </c>
      <c r="G9" s="6">
        <v>0</v>
      </c>
      <c r="H9" s="6">
        <v>0.04</v>
      </c>
      <c r="I9" s="6">
        <v>0</v>
      </c>
      <c r="J9" s="6">
        <v>0.11</v>
      </c>
      <c r="K9" s="6">
        <v>0</v>
      </c>
      <c r="L9" s="6">
        <v>0.01</v>
      </c>
      <c r="M9" s="6">
        <v>0.02</v>
      </c>
      <c r="N9" s="6">
        <v>0.09</v>
      </c>
      <c r="O9" s="6"/>
      <c r="P9" s="6">
        <f>AVERAGE(B9:N9)</f>
        <v>0.02615384615384616</v>
      </c>
      <c r="Q9" s="6">
        <f>STDEV(B9:N9)</f>
        <v>0.039059455009523944</v>
      </c>
      <c r="R9" s="6" t="s">
        <v>68</v>
      </c>
    </row>
    <row r="10" spans="1:18" s="5" customFormat="1" ht="12.75">
      <c r="A10" s="5" t="s">
        <v>25</v>
      </c>
      <c r="B10" s="6">
        <v>0.04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0.1</v>
      </c>
      <c r="K10" s="6">
        <v>0.08</v>
      </c>
      <c r="L10" s="6">
        <v>0</v>
      </c>
      <c r="M10" s="6">
        <v>0.05</v>
      </c>
      <c r="N10" s="6">
        <v>0</v>
      </c>
      <c r="O10" s="6"/>
      <c r="P10" s="6">
        <f>AVERAGE(B10:N10)</f>
        <v>0.02076923076923077</v>
      </c>
      <c r="Q10" s="6">
        <f>STDEV(B10:N10)</f>
        <v>0.03522819383711918</v>
      </c>
      <c r="R10" s="6" t="s">
        <v>68</v>
      </c>
    </row>
    <row r="11" spans="1:18" s="5" customFormat="1" ht="12.75">
      <c r="A11" s="5" t="s">
        <v>17</v>
      </c>
      <c r="B11" s="6">
        <v>0.01</v>
      </c>
      <c r="C11" s="6">
        <v>0.01</v>
      </c>
      <c r="D11" s="6">
        <v>0</v>
      </c>
      <c r="E11" s="6">
        <v>0</v>
      </c>
      <c r="F11" s="6">
        <v>0.01</v>
      </c>
      <c r="G11" s="6">
        <v>0</v>
      </c>
      <c r="H11" s="6">
        <v>0</v>
      </c>
      <c r="I11" s="6">
        <v>0.02</v>
      </c>
      <c r="J11" s="6">
        <v>0.03</v>
      </c>
      <c r="K11" s="6">
        <v>0.02</v>
      </c>
      <c r="L11" s="6">
        <v>0.02</v>
      </c>
      <c r="M11" s="6">
        <v>0</v>
      </c>
      <c r="N11" s="6">
        <v>0.02</v>
      </c>
      <c r="O11" s="6"/>
      <c r="P11" s="6">
        <f>AVERAGE(B11:N11)</f>
        <v>0.01076923076923077</v>
      </c>
      <c r="Q11" s="6">
        <f>STDEV(B11:N11)</f>
        <v>0.010377490433255417</v>
      </c>
      <c r="R11" s="6" t="s">
        <v>68</v>
      </c>
    </row>
    <row r="12" spans="1:18" s="5" customFormat="1" ht="12.75">
      <c r="A12" s="5" t="s">
        <v>20</v>
      </c>
      <c r="B12" s="6">
        <v>0.03</v>
      </c>
      <c r="C12" s="6">
        <v>0.01</v>
      </c>
      <c r="D12" s="6">
        <v>0.05</v>
      </c>
      <c r="E12" s="6">
        <v>0.01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0.03</v>
      </c>
      <c r="L12" s="6">
        <v>0.01</v>
      </c>
      <c r="M12" s="6">
        <v>0.01</v>
      </c>
      <c r="N12" s="6">
        <v>0</v>
      </c>
      <c r="O12" s="6"/>
      <c r="P12" s="6">
        <f>AVERAGE(B12:N12)</f>
        <v>0.01153846153846154</v>
      </c>
      <c r="Q12" s="6">
        <f>STDEV(B12:N12)</f>
        <v>0.015730095277394142</v>
      </c>
      <c r="R12" s="6" t="s">
        <v>68</v>
      </c>
    </row>
    <row r="13" spans="1:18" s="5" customFormat="1" ht="12.75">
      <c r="A13" s="5" t="s">
        <v>22</v>
      </c>
      <c r="B13" s="6">
        <v>0</v>
      </c>
      <c r="C13" s="6">
        <v>0</v>
      </c>
      <c r="D13" s="6">
        <v>0.02</v>
      </c>
      <c r="E13" s="6">
        <v>0</v>
      </c>
      <c r="F13" s="6">
        <v>0.03</v>
      </c>
      <c r="G13" s="6">
        <v>0.02</v>
      </c>
      <c r="H13" s="6">
        <v>0.02</v>
      </c>
      <c r="I13" s="6">
        <v>0</v>
      </c>
      <c r="J13" s="6">
        <v>0.04</v>
      </c>
      <c r="K13" s="6">
        <v>0.01</v>
      </c>
      <c r="L13" s="6">
        <v>0</v>
      </c>
      <c r="M13" s="6">
        <v>0</v>
      </c>
      <c r="N13" s="6">
        <v>0.01</v>
      </c>
      <c r="O13" s="6"/>
      <c r="P13" s="6">
        <f>AVERAGE(B13:N13)</f>
        <v>0.01153846153846154</v>
      </c>
      <c r="Q13" s="6">
        <f>STDEV(B13:N13)</f>
        <v>0.013445044840729642</v>
      </c>
      <c r="R13" s="6" t="s">
        <v>68</v>
      </c>
    </row>
    <row r="14" spans="1:18" s="5" customFormat="1" ht="12.75">
      <c r="A14" s="5" t="s">
        <v>23</v>
      </c>
      <c r="B14" s="6">
        <v>0</v>
      </c>
      <c r="C14" s="6">
        <v>0.01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0.04</v>
      </c>
      <c r="O14" s="6"/>
      <c r="P14" s="6">
        <f>AVERAGE(B14:N14)</f>
        <v>0.0038461538461538464</v>
      </c>
      <c r="Q14" s="6">
        <f>STDEV(B14:N14)</f>
        <v>0.011208970766356099</v>
      </c>
      <c r="R14" s="6" t="s">
        <v>68</v>
      </c>
    </row>
    <row r="15" spans="1:18" s="5" customFormat="1" ht="12.75">
      <c r="A15" s="5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>
        <f>AVERAGE(B15:N15)</f>
        <v>0</v>
      </c>
      <c r="Q15" s="6">
        <f>STDEV(B15:N15)</f>
        <v>0</v>
      </c>
      <c r="R15" s="6" t="s">
        <v>68</v>
      </c>
    </row>
    <row r="16" spans="1:18" ht="12.75">
      <c r="A16" s="1" t="s">
        <v>27</v>
      </c>
      <c r="B16" s="2">
        <f>SUM(B4:B7)</f>
        <v>87.5</v>
      </c>
      <c r="C16" s="2">
        <f aca="true" t="shared" si="0" ref="C16:N16">SUM(C4:C7)</f>
        <v>88.49</v>
      </c>
      <c r="D16" s="2">
        <f t="shared" si="0"/>
        <v>87.61</v>
      </c>
      <c r="E16" s="2">
        <f t="shared" si="0"/>
        <v>85.52999999999999</v>
      </c>
      <c r="F16" s="2">
        <f t="shared" si="0"/>
        <v>85.75999999999999</v>
      </c>
      <c r="G16" s="2">
        <f t="shared" si="0"/>
        <v>87.33</v>
      </c>
      <c r="H16" s="2">
        <f t="shared" si="0"/>
        <v>84.94</v>
      </c>
      <c r="I16" s="2">
        <f t="shared" si="0"/>
        <v>86.15</v>
      </c>
      <c r="J16" s="2">
        <f t="shared" si="0"/>
        <v>87.66000000000001</v>
      </c>
      <c r="K16" s="2">
        <f t="shared" si="0"/>
        <v>87.13</v>
      </c>
      <c r="L16" s="2">
        <f t="shared" si="0"/>
        <v>88.5</v>
      </c>
      <c r="M16" s="2">
        <f t="shared" si="0"/>
        <v>89.01</v>
      </c>
      <c r="N16" s="2">
        <f t="shared" si="0"/>
        <v>86.8</v>
      </c>
      <c r="O16" s="2"/>
      <c r="P16" s="2">
        <f>AVERAGE(B16:N16)</f>
        <v>87.10846153846154</v>
      </c>
      <c r="Q16" s="2">
        <f>STDEV(B16:N16)</f>
        <v>1.2330642464599928</v>
      </c>
      <c r="R16" s="2"/>
    </row>
    <row r="17" spans="1:18" ht="12.75">
      <c r="A17" s="1" t="s">
        <v>69</v>
      </c>
      <c r="B17" s="2">
        <f>100-B16</f>
        <v>12.5</v>
      </c>
      <c r="C17" s="2">
        <f aca="true" t="shared" si="1" ref="C17:N17">100-C16</f>
        <v>11.510000000000005</v>
      </c>
      <c r="D17" s="2">
        <f t="shared" si="1"/>
        <v>12.39</v>
      </c>
      <c r="E17" s="2">
        <f t="shared" si="1"/>
        <v>14.470000000000013</v>
      </c>
      <c r="F17" s="2">
        <f t="shared" si="1"/>
        <v>14.240000000000009</v>
      </c>
      <c r="G17" s="2">
        <f t="shared" si="1"/>
        <v>12.670000000000002</v>
      </c>
      <c r="H17" s="2">
        <f t="shared" si="1"/>
        <v>15.060000000000002</v>
      </c>
      <c r="I17" s="2">
        <f t="shared" si="1"/>
        <v>13.849999999999994</v>
      </c>
      <c r="J17" s="2">
        <f t="shared" si="1"/>
        <v>12.33999999999999</v>
      </c>
      <c r="K17" s="2">
        <f t="shared" si="1"/>
        <v>12.870000000000005</v>
      </c>
      <c r="L17" s="2">
        <f t="shared" si="1"/>
        <v>11.5</v>
      </c>
      <c r="M17" s="2">
        <f t="shared" si="1"/>
        <v>10.989999999999995</v>
      </c>
      <c r="N17" s="2">
        <f t="shared" si="1"/>
        <v>13.200000000000003</v>
      </c>
      <c r="O17" s="2"/>
      <c r="P17" s="2">
        <f>AVERAGE(B17:N17)</f>
        <v>12.891538461538463</v>
      </c>
      <c r="Q17" s="2">
        <f>STDEV(B17:N17)</f>
        <v>1.233064246459762</v>
      </c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28</v>
      </c>
      <c r="B19" s="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 t="s">
        <v>63</v>
      </c>
      <c r="Q19" s="1" t="s">
        <v>64</v>
      </c>
      <c r="R19" s="2" t="s">
        <v>65</v>
      </c>
    </row>
    <row r="20" spans="1:18" ht="12.75">
      <c r="A20" s="1" t="s">
        <v>31</v>
      </c>
      <c r="B20" s="2">
        <v>3.027</v>
      </c>
      <c r="C20" s="2">
        <v>3.006</v>
      </c>
      <c r="D20" s="2">
        <v>3.032</v>
      </c>
      <c r="E20" s="2">
        <v>3.027</v>
      </c>
      <c r="F20" s="2">
        <v>3.025</v>
      </c>
      <c r="G20" s="2">
        <v>3.019</v>
      </c>
      <c r="H20" s="2">
        <v>3.018</v>
      </c>
      <c r="I20" s="2">
        <v>3.01</v>
      </c>
      <c r="J20" s="2">
        <v>3.024</v>
      </c>
      <c r="K20" s="2">
        <v>3.015</v>
      </c>
      <c r="L20" s="2">
        <v>3.013</v>
      </c>
      <c r="M20" s="2">
        <v>3.005</v>
      </c>
      <c r="N20" s="2">
        <v>3.032</v>
      </c>
      <c r="O20" s="2"/>
      <c r="P20" s="2">
        <f>AVERAGE(B20:N20)</f>
        <v>3.0194615384615386</v>
      </c>
      <c r="Q20" s="2">
        <f>STDEV(B20:N20)</f>
        <v>0.009234134002144925</v>
      </c>
      <c r="R20" s="3">
        <v>3</v>
      </c>
    </row>
    <row r="21" spans="1:18" ht="12.75">
      <c r="A21" s="1" t="s">
        <v>32</v>
      </c>
      <c r="B21" s="2">
        <v>1.978</v>
      </c>
      <c r="C21" s="2">
        <v>1.998</v>
      </c>
      <c r="D21" s="2">
        <v>1.969</v>
      </c>
      <c r="E21" s="2">
        <v>1.997</v>
      </c>
      <c r="F21" s="2">
        <v>1.983</v>
      </c>
      <c r="G21" s="2">
        <v>1.971</v>
      </c>
      <c r="H21" s="2">
        <v>1.999</v>
      </c>
      <c r="I21" s="2">
        <v>2.001</v>
      </c>
      <c r="J21" s="2">
        <v>1.988</v>
      </c>
      <c r="K21" s="2">
        <v>1.989</v>
      </c>
      <c r="L21" s="2">
        <v>1.994</v>
      </c>
      <c r="M21" s="2">
        <v>1.975</v>
      </c>
      <c r="N21" s="2">
        <v>1.987</v>
      </c>
      <c r="O21" s="2"/>
      <c r="P21" s="2">
        <f>AVERAGE(B21:N21)</f>
        <v>1.986846153846154</v>
      </c>
      <c r="Q21" s="2">
        <f>STDEV(B21:N21)</f>
        <v>0.010938054015254401</v>
      </c>
      <c r="R21" s="3">
        <v>2</v>
      </c>
    </row>
    <row r="22" spans="1:18" ht="12.75">
      <c r="A22" s="1" t="s">
        <v>37</v>
      </c>
      <c r="B22" s="2">
        <v>0.963</v>
      </c>
      <c r="C22" s="2">
        <v>0.98</v>
      </c>
      <c r="D22" s="2">
        <v>0.989</v>
      </c>
      <c r="E22" s="2">
        <v>0.94</v>
      </c>
      <c r="F22" s="2">
        <v>0.968</v>
      </c>
      <c r="G22" s="2">
        <v>0.991</v>
      </c>
      <c r="H22" s="2">
        <v>0.962</v>
      </c>
      <c r="I22" s="2">
        <v>0.98</v>
      </c>
      <c r="J22" s="2">
        <v>0.981</v>
      </c>
      <c r="K22" s="2">
        <v>0.974</v>
      </c>
      <c r="L22" s="2">
        <v>0.982</v>
      </c>
      <c r="M22" s="2">
        <v>1.022</v>
      </c>
      <c r="N22" s="2">
        <v>0.968</v>
      </c>
      <c r="O22" s="2"/>
      <c r="P22" s="2">
        <f>AVERAGE(B22:N22)</f>
        <v>0.9769230769230769</v>
      </c>
      <c r="Q22" s="2">
        <f>STDEV(B22:N22)</f>
        <v>0.019115707060171065</v>
      </c>
      <c r="R22" s="3">
        <v>1</v>
      </c>
    </row>
    <row r="23" spans="1:18" ht="12.75">
      <c r="A23" s="1" t="s">
        <v>27</v>
      </c>
      <c r="B23" s="2">
        <v>5.997</v>
      </c>
      <c r="C23" s="2">
        <v>6.009</v>
      </c>
      <c r="D23" s="2">
        <v>6.03</v>
      </c>
      <c r="E23" s="2">
        <v>5.984</v>
      </c>
      <c r="F23" s="2">
        <v>5.992</v>
      </c>
      <c r="G23" s="2">
        <v>6.007</v>
      </c>
      <c r="H23" s="2">
        <v>6.017</v>
      </c>
      <c r="I23" s="2">
        <v>5.994</v>
      </c>
      <c r="J23" s="2">
        <v>6.067</v>
      </c>
      <c r="K23" s="2">
        <v>5.998</v>
      </c>
      <c r="L23" s="2">
        <v>6.009</v>
      </c>
      <c r="M23" s="2">
        <v>6.022</v>
      </c>
      <c r="N23" s="2">
        <v>6.052</v>
      </c>
      <c r="O23" s="2"/>
      <c r="P23" s="2">
        <f>AVERAGE(B23:N23)</f>
        <v>6.01369230769231</v>
      </c>
      <c r="Q23" s="2">
        <f>STDEV(B23:N23)</f>
        <v>0.024167418201787357</v>
      </c>
      <c r="R23" s="2"/>
    </row>
    <row r="24" spans="1:25" ht="12.75">
      <c r="A24" s="1" t="s">
        <v>70</v>
      </c>
      <c r="B24" s="2">
        <v>6.200881131620582</v>
      </c>
      <c r="C24" s="2">
        <v>7.217547108918762</v>
      </c>
      <c r="D24" s="2">
        <v>7.1357695837968915</v>
      </c>
      <c r="E24" s="2">
        <v>6.6738291338524425</v>
      </c>
      <c r="F24" s="2">
        <v>7.115128490695928</v>
      </c>
      <c r="G24" s="2">
        <v>8.03381123596355</v>
      </c>
      <c r="H24" s="2">
        <v>7.969899620653383</v>
      </c>
      <c r="I24" s="2">
        <v>7.171786353978099</v>
      </c>
      <c r="J24" s="2">
        <v>7.2590092324951385</v>
      </c>
      <c r="K24" s="2">
        <v>8.340855975524912</v>
      </c>
      <c r="L24" s="2">
        <v>7.804109808799667</v>
      </c>
      <c r="M24" s="2">
        <v>7.079635919390391</v>
      </c>
      <c r="N24" s="1">
        <v>7.89</v>
      </c>
      <c r="P24" s="2">
        <f>AVERAGE(B24:N24)</f>
        <v>7.376327968899212</v>
      </c>
      <c r="Q24" s="2">
        <f>STDEV(B24:N24)</f>
        <v>0.6008254018664526</v>
      </c>
      <c r="R24" s="2">
        <v>8</v>
      </c>
      <c r="S24" s="2"/>
      <c r="T24" s="2"/>
      <c r="U24" s="2"/>
      <c r="V24" s="2"/>
      <c r="W24" s="2"/>
      <c r="X24" s="2"/>
      <c r="Y24" s="2"/>
    </row>
    <row r="25" spans="1:25" ht="12.75">
      <c r="A25" s="1" t="s">
        <v>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20.25">
      <c r="B26" s="2"/>
      <c r="C26" s="2"/>
      <c r="D26" s="2" t="s">
        <v>73</v>
      </c>
      <c r="E26" s="2"/>
      <c r="F26" s="2"/>
      <c r="G26" s="4" t="s">
        <v>66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4:13" ht="20.25">
      <c r="D27" s="1" t="s">
        <v>74</v>
      </c>
      <c r="G27" s="4" t="s">
        <v>67</v>
      </c>
      <c r="M27" s="1" t="s">
        <v>72</v>
      </c>
    </row>
    <row r="28" ht="13.5">
      <c r="G28"/>
    </row>
    <row r="29" spans="1:8" ht="12.75">
      <c r="A29" s="1" t="s">
        <v>40</v>
      </c>
      <c r="B29" s="1" t="s">
        <v>41</v>
      </c>
      <c r="C29" s="1" t="s">
        <v>42</v>
      </c>
      <c r="D29" s="1" t="s">
        <v>43</v>
      </c>
      <c r="E29" s="1" t="s">
        <v>44</v>
      </c>
      <c r="F29" s="1" t="s">
        <v>45</v>
      </c>
      <c r="G29" s="1" t="s">
        <v>46</v>
      </c>
      <c r="H29" s="1" t="s">
        <v>47</v>
      </c>
    </row>
    <row r="30" spans="1:8" ht="12.75">
      <c r="A30" s="1" t="s">
        <v>48</v>
      </c>
      <c r="B30" s="1" t="s">
        <v>30</v>
      </c>
      <c r="C30" s="1" t="s">
        <v>49</v>
      </c>
      <c r="D30" s="1">
        <v>20</v>
      </c>
      <c r="E30" s="1">
        <v>0</v>
      </c>
      <c r="F30" s="1">
        <v>600</v>
      </c>
      <c r="G30" s="1">
        <v>-600</v>
      </c>
      <c r="H30" s="1" t="s">
        <v>50</v>
      </c>
    </row>
    <row r="31" spans="1:8" ht="12.75">
      <c r="A31" s="1" t="s">
        <v>48</v>
      </c>
      <c r="B31" s="1" t="s">
        <v>31</v>
      </c>
      <c r="C31" s="1" t="s">
        <v>49</v>
      </c>
      <c r="D31" s="1">
        <v>20</v>
      </c>
      <c r="E31" s="1">
        <v>10</v>
      </c>
      <c r="F31" s="1">
        <v>600</v>
      </c>
      <c r="G31" s="1">
        <v>-600</v>
      </c>
      <c r="H31" s="1" t="s">
        <v>51</v>
      </c>
    </row>
    <row r="32" spans="1:8" ht="12.75">
      <c r="A32" s="1" t="s">
        <v>48</v>
      </c>
      <c r="B32" s="1" t="s">
        <v>16</v>
      </c>
      <c r="C32" s="1" t="s">
        <v>49</v>
      </c>
      <c r="D32" s="1">
        <v>20</v>
      </c>
      <c r="E32" s="1">
        <v>0</v>
      </c>
      <c r="F32" s="1">
        <v>600</v>
      </c>
      <c r="G32" s="1">
        <v>-700</v>
      </c>
      <c r="H32" s="1" t="s">
        <v>52</v>
      </c>
    </row>
    <row r="33" spans="1:8" ht="12.75">
      <c r="A33" s="1" t="s">
        <v>48</v>
      </c>
      <c r="B33" s="1" t="s">
        <v>32</v>
      </c>
      <c r="C33" s="1" t="s">
        <v>49</v>
      </c>
      <c r="D33" s="1">
        <v>20</v>
      </c>
      <c r="E33" s="1">
        <v>10</v>
      </c>
      <c r="F33" s="1">
        <v>600</v>
      </c>
      <c r="G33" s="1">
        <v>-600</v>
      </c>
      <c r="H33" s="1" t="s">
        <v>51</v>
      </c>
    </row>
    <row r="34" spans="1:8" ht="12.75">
      <c r="A34" s="1" t="s">
        <v>48</v>
      </c>
      <c r="B34" s="1" t="s">
        <v>33</v>
      </c>
      <c r="C34" s="1" t="s">
        <v>49</v>
      </c>
      <c r="D34" s="1">
        <v>20</v>
      </c>
      <c r="E34" s="1">
        <v>10</v>
      </c>
      <c r="F34" s="1">
        <v>600</v>
      </c>
      <c r="G34" s="1">
        <v>-600</v>
      </c>
      <c r="H34" s="1" t="s">
        <v>53</v>
      </c>
    </row>
    <row r="35" spans="1:8" ht="12.75">
      <c r="A35" s="1" t="s">
        <v>54</v>
      </c>
      <c r="B35" s="1" t="s">
        <v>17</v>
      </c>
      <c r="C35" s="1" t="s">
        <v>49</v>
      </c>
      <c r="D35" s="1">
        <v>20</v>
      </c>
      <c r="E35" s="1">
        <v>0</v>
      </c>
      <c r="F35" s="1">
        <v>600</v>
      </c>
      <c r="G35" s="1">
        <v>-600</v>
      </c>
      <c r="H35" s="1" t="s">
        <v>55</v>
      </c>
    </row>
    <row r="36" spans="1:8" ht="12.75">
      <c r="A36" s="1" t="s">
        <v>54</v>
      </c>
      <c r="B36" s="1" t="s">
        <v>34</v>
      </c>
      <c r="C36" s="1" t="s">
        <v>49</v>
      </c>
      <c r="D36" s="1">
        <v>10</v>
      </c>
      <c r="E36" s="1">
        <v>0</v>
      </c>
      <c r="F36" s="1">
        <v>600</v>
      </c>
      <c r="G36" s="1">
        <v>-600</v>
      </c>
      <c r="H36" s="1" t="s">
        <v>51</v>
      </c>
    </row>
    <row r="37" spans="1:8" ht="12.75">
      <c r="A37" s="1" t="s">
        <v>54</v>
      </c>
      <c r="B37" s="1" t="s">
        <v>35</v>
      </c>
      <c r="C37" s="1" t="s">
        <v>49</v>
      </c>
      <c r="D37" s="1">
        <v>20</v>
      </c>
      <c r="E37" s="1">
        <v>10</v>
      </c>
      <c r="F37" s="1">
        <v>600</v>
      </c>
      <c r="G37" s="1">
        <v>-600</v>
      </c>
      <c r="H37" s="1" t="s">
        <v>56</v>
      </c>
    </row>
    <row r="38" spans="1:8" ht="12.75">
      <c r="A38" s="1" t="s">
        <v>54</v>
      </c>
      <c r="B38" s="1" t="s">
        <v>36</v>
      </c>
      <c r="C38" s="1" t="s">
        <v>49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</row>
    <row r="39" spans="1:8" ht="12.75">
      <c r="A39" s="1" t="s">
        <v>58</v>
      </c>
      <c r="B39" s="1" t="s">
        <v>37</v>
      </c>
      <c r="C39" s="1" t="s">
        <v>59</v>
      </c>
      <c r="D39" s="1">
        <v>20</v>
      </c>
      <c r="E39" s="1">
        <v>10</v>
      </c>
      <c r="F39" s="1">
        <v>500</v>
      </c>
      <c r="G39" s="1">
        <v>-500</v>
      </c>
      <c r="H39" s="1" t="s">
        <v>60</v>
      </c>
    </row>
    <row r="40" spans="1:8" ht="12.75">
      <c r="A40" s="1" t="s">
        <v>58</v>
      </c>
      <c r="B40" s="1" t="s">
        <v>38</v>
      </c>
      <c r="C40" s="1" t="s">
        <v>49</v>
      </c>
      <c r="D40" s="1">
        <v>20</v>
      </c>
      <c r="E40" s="1">
        <v>10</v>
      </c>
      <c r="F40" s="1">
        <v>500</v>
      </c>
      <c r="G40" s="1">
        <v>-500</v>
      </c>
      <c r="H40" s="1" t="s">
        <v>61</v>
      </c>
    </row>
    <row r="41" spans="1:8" ht="12.75">
      <c r="A41" s="1" t="s">
        <v>58</v>
      </c>
      <c r="B41" s="1" t="s">
        <v>39</v>
      </c>
      <c r="C41" s="1" t="s">
        <v>49</v>
      </c>
      <c r="D41" s="1">
        <v>20</v>
      </c>
      <c r="E41" s="1">
        <v>10</v>
      </c>
      <c r="F41" s="1">
        <v>500</v>
      </c>
      <c r="G41" s="1">
        <v>-500</v>
      </c>
      <c r="H41" s="1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2008-05-20T17:14:13Z</dcterms:created>
  <dcterms:modified xsi:type="dcterms:W3CDTF">2008-05-20T17:14:13Z</dcterms:modified>
  <cp:category/>
  <cp:version/>
  <cp:contentType/>
  <cp:contentStatus/>
</cp:coreProperties>
</file>