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2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<sst xmlns="http://schemas.openxmlformats.org/spreadsheetml/2006/main" count="82" uniqueCount="35">
  <si>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</si>
  <si>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</si>
  <si>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</si>
  <si>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</si>
  <si>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</si>
  <si>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</si>
  <si>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</si>
  <si>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</si>
  <si>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</si>
  <si>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t>Total:</t>
  </si>
  <si>
    <t>Enter Oxygens in formula:</t>
  </si>
  <si>
    <t>F=</t>
  </si>
  <si>
    <t>MnO</t>
  </si>
  <si>
    <t>Oxygen Factor Calculation:</t>
  </si>
  <si>
    <t>F is factor for anion proportion calculation</t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</si>
  <si>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</si>
  <si>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</si>
  <si>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</si>
  <si>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t>Fit Calulator without Cl and F</t>
  </si>
  <si>
    <t>Point#</t>
  </si>
  <si>
    <t>Comment</t>
  </si>
  <si>
    <t>Total</t>
  </si>
  <si>
    <t>Na2O</t>
  </si>
  <si>
    <t>CO2</t>
  </si>
  <si>
    <t>R110214.</t>
  </si>
  <si>
    <t>average</t>
  </si>
  <si>
    <t>std dev</t>
  </si>
  <si>
    <r>
      <t>CO</t>
    </r>
    <r>
      <rPr>
        <b/>
        <vertAlign val="subscript"/>
        <sz val="10"/>
        <rFont val="Arial"/>
        <family val="2"/>
      </rPr>
      <t>2</t>
    </r>
  </si>
  <si>
    <r>
      <t>Na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</si>
  <si>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Mg(CO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</si>
  <si>
    <t>Sample Description: Eitelite R110214</t>
  </si>
  <si>
    <t xml:space="preserve">Na = </t>
  </si>
  <si>
    <t>Mg (+Ca+Fe) =</t>
  </si>
  <si>
    <t xml:space="preserve">CO3 = 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</si>
  <si>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(Mg</t>
    </r>
    <r>
      <rPr>
        <vertAlign val="subscript"/>
        <sz val="10"/>
        <rFont val="Arial"/>
        <family val="2"/>
      </rPr>
      <t>0.97</t>
    </r>
    <r>
      <rPr>
        <sz val="10"/>
        <rFont val="Arial"/>
        <family val="2"/>
      </rPr>
      <t>Ca</t>
    </r>
    <r>
      <rPr>
        <vertAlign val="subscript"/>
        <sz val="10"/>
        <rFont val="Arial"/>
        <family val="2"/>
      </rPr>
      <t>0.02</t>
    </r>
    <r>
      <rPr>
        <sz val="10"/>
        <rFont val="Arial"/>
        <family val="2"/>
      </rPr>
      <t>Fe</t>
    </r>
    <r>
      <rPr>
        <vertAlign val="subscript"/>
        <sz val="10"/>
        <rFont val="Arial"/>
        <family val="2"/>
      </rPr>
      <t>0.01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Σ=1.00</t>
    </r>
    <r>
      <rPr>
        <sz val="10"/>
        <rFont val="Arial"/>
        <family val="2"/>
      </rPr>
      <t>(CO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</si>
</sst>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4">
      <selection activeCell="I31" sqref="I31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4" ht="12.75">
      <c r="A1" s="14" t="s">
        <v>18</v>
      </c>
      <c r="B1" s="15"/>
      <c r="C1" s="15"/>
      <c r="D1" s="15"/>
    </row>
    <row r="2" spans="1:9" ht="12.75">
      <c r="A2" t="s">
        <v>19</v>
      </c>
      <c r="B2" t="s">
        <v>20</v>
      </c>
      <c r="C2" t="s">
        <v>7</v>
      </c>
      <c r="D2" t="s">
        <v>22</v>
      </c>
      <c r="E2" t="s">
        <v>6</v>
      </c>
      <c r="F2" t="s">
        <v>8</v>
      </c>
      <c r="G2" t="s">
        <v>12</v>
      </c>
      <c r="H2" t="s">
        <v>23</v>
      </c>
      <c r="I2" t="s">
        <v>21</v>
      </c>
    </row>
    <row r="3" spans="1:9" ht="12.75">
      <c r="A3">
        <v>1</v>
      </c>
      <c r="B3" t="s">
        <v>24</v>
      </c>
      <c r="C3">
        <v>19.56957</v>
      </c>
      <c r="D3">
        <v>31.80575</v>
      </c>
      <c r="E3">
        <v>0.474144</v>
      </c>
      <c r="F3">
        <v>0.402775</v>
      </c>
      <c r="G3">
        <v>0.050389</v>
      </c>
      <c r="H3">
        <v>49.4669</v>
      </c>
      <c r="I3">
        <v>101.7695</v>
      </c>
    </row>
    <row r="4" spans="1:9" ht="12.75">
      <c r="A4">
        <v>2</v>
      </c>
      <c r="B4" t="s">
        <v>24</v>
      </c>
      <c r="C4">
        <v>20.28017</v>
      </c>
      <c r="D4">
        <v>31.35254</v>
      </c>
      <c r="E4">
        <v>0.439543</v>
      </c>
      <c r="F4">
        <v>0.423187</v>
      </c>
      <c r="G4">
        <v>1.3E-05</v>
      </c>
      <c r="H4">
        <v>46.16911</v>
      </c>
      <c r="I4">
        <v>98.66456</v>
      </c>
    </row>
    <row r="5" spans="1:9" ht="12.75">
      <c r="A5">
        <v>3</v>
      </c>
      <c r="B5" t="s">
        <v>24</v>
      </c>
      <c r="C5">
        <v>19.98312</v>
      </c>
      <c r="D5">
        <v>31.7536</v>
      </c>
      <c r="E5">
        <v>0.409806</v>
      </c>
      <c r="F5">
        <v>0.406646</v>
      </c>
      <c r="G5">
        <v>0.039312</v>
      </c>
      <c r="H5">
        <v>47.63478</v>
      </c>
      <c r="I5">
        <v>100.2273</v>
      </c>
    </row>
    <row r="6" spans="1:9" ht="12.75">
      <c r="A6">
        <v>4</v>
      </c>
      <c r="B6" t="s">
        <v>24</v>
      </c>
      <c r="C6">
        <v>19.8484</v>
      </c>
      <c r="D6">
        <v>31.30755</v>
      </c>
      <c r="E6">
        <v>0.452826</v>
      </c>
      <c r="F6">
        <v>0.378691</v>
      </c>
      <c r="G6">
        <v>0.062808</v>
      </c>
      <c r="H6">
        <v>47.63478</v>
      </c>
      <c r="I6">
        <v>99.68506</v>
      </c>
    </row>
    <row r="7" spans="1:9" ht="12.75">
      <c r="A7">
        <v>5</v>
      </c>
      <c r="B7" t="s">
        <v>24</v>
      </c>
      <c r="C7">
        <v>19.86895</v>
      </c>
      <c r="D7">
        <v>31.57318</v>
      </c>
      <c r="E7">
        <v>0.415261</v>
      </c>
      <c r="F7">
        <v>0.460401</v>
      </c>
      <c r="G7">
        <v>0.050029</v>
      </c>
      <c r="H7">
        <v>47.63478</v>
      </c>
      <c r="I7">
        <v>100.0026</v>
      </c>
    </row>
    <row r="8" spans="1:9" ht="12.75">
      <c r="A8">
        <v>6</v>
      </c>
      <c r="B8" t="s">
        <v>24</v>
      </c>
      <c r="C8">
        <v>19.8697</v>
      </c>
      <c r="D8">
        <v>31.6285</v>
      </c>
      <c r="E8">
        <v>0.423487</v>
      </c>
      <c r="F8">
        <v>0.314994</v>
      </c>
      <c r="G8">
        <v>0.092658</v>
      </c>
      <c r="H8">
        <v>47.63478</v>
      </c>
      <c r="I8">
        <v>99.96412</v>
      </c>
    </row>
    <row r="9" spans="1:9" ht="12.75">
      <c r="A9">
        <v>7</v>
      </c>
      <c r="B9" t="s">
        <v>24</v>
      </c>
      <c r="C9">
        <v>19.93129</v>
      </c>
      <c r="D9">
        <v>31.59276</v>
      </c>
      <c r="E9">
        <v>0.46541</v>
      </c>
      <c r="F9">
        <v>0.379672</v>
      </c>
      <c r="G9">
        <v>0.11434</v>
      </c>
      <c r="H9">
        <v>47.63478</v>
      </c>
      <c r="I9">
        <v>100.1183</v>
      </c>
    </row>
    <row r="10" spans="1:9" ht="12.75">
      <c r="A10">
        <v>8</v>
      </c>
      <c r="B10" t="s">
        <v>24</v>
      </c>
      <c r="C10">
        <v>20.34687</v>
      </c>
      <c r="D10">
        <v>31.77781</v>
      </c>
      <c r="E10">
        <v>0.37673</v>
      </c>
      <c r="F10">
        <v>0.46699</v>
      </c>
      <c r="G10">
        <v>0.050015</v>
      </c>
      <c r="H10">
        <v>47.63478</v>
      </c>
      <c r="I10">
        <v>100.6532</v>
      </c>
    </row>
    <row r="11" spans="1:9" ht="12.75">
      <c r="A11">
        <v>9</v>
      </c>
      <c r="B11" t="s">
        <v>24</v>
      </c>
      <c r="C11">
        <v>19.79012</v>
      </c>
      <c r="D11">
        <v>31.15125</v>
      </c>
      <c r="E11">
        <v>0.32104</v>
      </c>
      <c r="F11">
        <v>0.433513</v>
      </c>
      <c r="G11">
        <v>0.078617</v>
      </c>
      <c r="H11">
        <v>47.63478</v>
      </c>
      <c r="I11">
        <v>99.40932</v>
      </c>
    </row>
    <row r="12" spans="1:9" ht="12.75">
      <c r="A12">
        <v>10</v>
      </c>
      <c r="B12" t="s">
        <v>24</v>
      </c>
      <c r="C12">
        <v>20.35004</v>
      </c>
      <c r="D12">
        <v>31.16365</v>
      </c>
      <c r="E12">
        <v>0.369129</v>
      </c>
      <c r="F12">
        <v>0.363103</v>
      </c>
      <c r="G12">
        <v>0.05363</v>
      </c>
      <c r="H12">
        <v>47.63478</v>
      </c>
      <c r="I12">
        <v>99.93434</v>
      </c>
    </row>
    <row r="13" spans="1:9" ht="12.75">
      <c r="A13">
        <v>11</v>
      </c>
      <c r="B13" t="s">
        <v>24</v>
      </c>
      <c r="C13">
        <v>20.14818</v>
      </c>
      <c r="D13">
        <v>32.16964</v>
      </c>
      <c r="E13">
        <v>0.518809</v>
      </c>
      <c r="F13">
        <v>0.439279</v>
      </c>
      <c r="G13">
        <v>0.040782</v>
      </c>
      <c r="H13">
        <v>47.63478</v>
      </c>
      <c r="I13">
        <v>100.9515</v>
      </c>
    </row>
    <row r="14" spans="1:9" ht="12.75">
      <c r="A14">
        <v>12</v>
      </c>
      <c r="B14" t="s">
        <v>24</v>
      </c>
      <c r="C14">
        <v>19.9046</v>
      </c>
      <c r="D14">
        <v>32.21274</v>
      </c>
      <c r="E14">
        <v>0.541799</v>
      </c>
      <c r="F14">
        <v>0.407901</v>
      </c>
      <c r="G14">
        <v>0.100379</v>
      </c>
      <c r="H14">
        <v>47.63478</v>
      </c>
      <c r="I14">
        <v>100.8022</v>
      </c>
    </row>
    <row r="15" spans="1:9" ht="12.75">
      <c r="A15">
        <v>13</v>
      </c>
      <c r="B15" t="s">
        <v>24</v>
      </c>
      <c r="C15">
        <v>20.13209</v>
      </c>
      <c r="D15">
        <v>31.90537</v>
      </c>
      <c r="E15">
        <v>0.568298</v>
      </c>
      <c r="F15">
        <v>0.359517</v>
      </c>
      <c r="G15">
        <v>0.028586</v>
      </c>
      <c r="H15">
        <v>47.63478</v>
      </c>
      <c r="I15">
        <v>100.6286</v>
      </c>
    </row>
    <row r="16" spans="1:9" ht="12.75">
      <c r="A16">
        <v>14</v>
      </c>
      <c r="B16" t="s">
        <v>24</v>
      </c>
      <c r="C16">
        <v>20.00359</v>
      </c>
      <c r="D16">
        <v>30.97044</v>
      </c>
      <c r="E16">
        <v>0.489125</v>
      </c>
      <c r="F16">
        <v>0.483273</v>
      </c>
      <c r="G16">
        <v>0.091114</v>
      </c>
      <c r="H16">
        <v>47.63478</v>
      </c>
      <c r="I16">
        <v>99.67233</v>
      </c>
    </row>
    <row r="17" spans="3:9" ht="12.75">
      <c r="C17" t="s">
        <v>7</v>
      </c>
      <c r="D17" t="s">
        <v>22</v>
      </c>
      <c r="E17" t="s">
        <v>6</v>
      </c>
      <c r="F17" t="s">
        <v>8</v>
      </c>
      <c r="G17" t="s">
        <v>12</v>
      </c>
      <c r="H17" t="s">
        <v>23</v>
      </c>
      <c r="I17" t="s">
        <v>21</v>
      </c>
    </row>
    <row r="18" spans="2:9" ht="12.75">
      <c r="B18" t="s">
        <v>25</v>
      </c>
      <c r="C18">
        <f>AVERAGE(C3:C16)</f>
        <v>20.001906428571424</v>
      </c>
      <c r="D18">
        <f aca="true" t="shared" si="0" ref="D18:I18">AVERAGE(D3:D16)</f>
        <v>31.597484285714284</v>
      </c>
      <c r="E18">
        <f t="shared" si="0"/>
        <v>0.4475290714285714</v>
      </c>
      <c r="F18">
        <f t="shared" si="0"/>
        <v>0.4085672857142857</v>
      </c>
      <c r="G18">
        <f t="shared" si="0"/>
        <v>0.06090514285714286</v>
      </c>
      <c r="H18">
        <f t="shared" si="0"/>
        <v>47.660954999999994</v>
      </c>
      <c r="I18">
        <f t="shared" si="0"/>
        <v>100.17735214285715</v>
      </c>
    </row>
    <row r="19" spans="2:9" ht="12.75">
      <c r="B19" t="s">
        <v>26</v>
      </c>
      <c r="C19">
        <f>_xlfn.STDEV.P(C3:C16)</f>
        <v>0.21733296109909767</v>
      </c>
      <c r="D19">
        <f aca="true" t="shared" si="1" ref="D19:I19">_xlfn.STDEV.P(D3:D16)</f>
        <v>0.3612592857870184</v>
      </c>
      <c r="E19">
        <f t="shared" si="1"/>
        <v>0.06633452263604578</v>
      </c>
      <c r="F19">
        <f t="shared" si="1"/>
        <v>0.045082648520608566</v>
      </c>
      <c r="G19">
        <f t="shared" si="1"/>
        <v>0.030089873122880074</v>
      </c>
      <c r="H19">
        <f t="shared" si="1"/>
        <v>0.6265130493766954</v>
      </c>
      <c r="I19">
        <f t="shared" si="1"/>
        <v>0.7305372691400155</v>
      </c>
    </row>
    <row r="20" spans="1:8" ht="12.75">
      <c r="A20" s="1"/>
      <c r="C20">
        <f>C19/C18</f>
        <v>0.010865612329265356</v>
      </c>
      <c r="D20">
        <f>D19/D18</f>
        <v>0.011433166087540372</v>
      </c>
      <c r="E20">
        <f>E19/E18</f>
        <v>0.1482239409035424</v>
      </c>
      <c r="F20">
        <f>F19/F18</f>
        <v>0.11034326559404273</v>
      </c>
      <c r="G20">
        <f>G19/G18</f>
        <v>0.4940448656931634</v>
      </c>
      <c r="H20">
        <f>H19/H18</f>
        <v>0.013145205533055211</v>
      </c>
    </row>
    <row r="21" ht="12.75">
      <c r="A21" s="1"/>
    </row>
    <row r="22" spans="1:4" ht="12.75">
      <c r="A22" s="18" t="s">
        <v>30</v>
      </c>
      <c r="B22" s="6"/>
      <c r="C22" s="6"/>
      <c r="D22" s="6"/>
    </row>
    <row r="24" spans="1:9" ht="16.5" thickBot="1">
      <c r="A24" s="5" t="s">
        <v>0</v>
      </c>
      <c r="B24" s="5" t="s">
        <v>1</v>
      </c>
      <c r="C24" s="5" t="s">
        <v>5</v>
      </c>
      <c r="D24" s="5" t="s">
        <v>2</v>
      </c>
      <c r="E24" s="5" t="s">
        <v>3</v>
      </c>
      <c r="F24" s="5" t="s">
        <v>15</v>
      </c>
      <c r="G24" s="5" t="s">
        <v>4</v>
      </c>
      <c r="I24" s="21" t="s">
        <v>29</v>
      </c>
    </row>
    <row r="25" spans="1:7" ht="12.75">
      <c r="A25" s="20" t="s">
        <v>8</v>
      </c>
      <c r="B25" s="12">
        <f>F18</f>
        <v>0.4085672857142857</v>
      </c>
      <c r="C25" s="12">
        <v>71.85</v>
      </c>
      <c r="D25" s="2">
        <f aca="true" t="shared" si="2" ref="D25:D30">B25/C25</f>
        <v>0.005686392285515459</v>
      </c>
      <c r="E25" s="2">
        <f aca="true" t="shared" si="3" ref="E25:E31">D25*1</f>
        <v>0.005686392285515459</v>
      </c>
      <c r="F25" s="4">
        <f>E25*$D$40</f>
        <v>0.011129780436083517</v>
      </c>
      <c r="G25" s="12">
        <f>F25</f>
        <v>0.011129780436083517</v>
      </c>
    </row>
    <row r="26" spans="1:10" ht="12.75">
      <c r="A26" s="20" t="s">
        <v>12</v>
      </c>
      <c r="B26" s="12">
        <f>G18</f>
        <v>0.06090514285714286</v>
      </c>
      <c r="C26" s="12">
        <v>70.94</v>
      </c>
      <c r="D26" s="2">
        <f t="shared" si="2"/>
        <v>0.0008585444439969391</v>
      </c>
      <c r="E26" s="2">
        <f t="shared" si="3"/>
        <v>0.0008585444439969391</v>
      </c>
      <c r="F26" s="4">
        <f>E26*$D$40</f>
        <v>0.0016803995708571057</v>
      </c>
      <c r="G26" s="12">
        <f>F26</f>
        <v>0.0016803995708571057</v>
      </c>
      <c r="I26" s="22" t="s">
        <v>31</v>
      </c>
      <c r="J26" s="23">
        <f>G29</f>
        <v>1.995633153103153</v>
      </c>
    </row>
    <row r="27" spans="1:10" ht="12.75">
      <c r="A27" s="20" t="s">
        <v>7</v>
      </c>
      <c r="B27" s="12">
        <f>C18</f>
        <v>20.001906428571424</v>
      </c>
      <c r="C27" s="13">
        <v>40.3114</v>
      </c>
      <c r="D27" s="2">
        <f t="shared" si="2"/>
        <v>0.4961848615669866</v>
      </c>
      <c r="E27" s="2">
        <f t="shared" si="3"/>
        <v>0.4961848615669866</v>
      </c>
      <c r="F27" s="4">
        <f>E27*$D$40</f>
        <v>0.9711655980921232</v>
      </c>
      <c r="G27" s="12">
        <f>F27</f>
        <v>0.9711655980921232</v>
      </c>
      <c r="I27" s="22" t="s">
        <v>32</v>
      </c>
      <c r="J27" s="23">
        <f>SUM(G25:G28)</f>
        <v>0.9995951306339272</v>
      </c>
    </row>
    <row r="28" spans="1:10" ht="12.75">
      <c r="A28" s="20" t="s">
        <v>6</v>
      </c>
      <c r="B28" s="12">
        <f>E18</f>
        <v>0.4475290714285714</v>
      </c>
      <c r="C28" s="13">
        <v>56.08</v>
      </c>
      <c r="D28" s="2">
        <f t="shared" si="2"/>
        <v>0.007980190289382514</v>
      </c>
      <c r="E28" s="2">
        <f t="shared" si="3"/>
        <v>0.007980190289382514</v>
      </c>
      <c r="F28" s="4">
        <f>E28*$D$40</f>
        <v>0.015619352534863332</v>
      </c>
      <c r="G28" s="12">
        <f>F28</f>
        <v>0.015619352534863332</v>
      </c>
      <c r="I28" s="22" t="s">
        <v>33</v>
      </c>
      <c r="J28" s="23">
        <f>G32</f>
        <v>2.0012941464072482</v>
      </c>
    </row>
    <row r="29" spans="1:7" ht="14.25">
      <c r="A29" s="20" t="s">
        <v>28</v>
      </c>
      <c r="B29" s="12">
        <f>D18</f>
        <v>31.597484285714284</v>
      </c>
      <c r="C29" s="13">
        <v>61.98</v>
      </c>
      <c r="D29" s="2">
        <f t="shared" si="2"/>
        <v>0.50980129534873</v>
      </c>
      <c r="E29" s="2">
        <f t="shared" si="3"/>
        <v>0.50980129534873</v>
      </c>
      <c r="F29" s="4">
        <f>E29*$D$40</f>
        <v>0.9978165765515765</v>
      </c>
      <c r="G29" s="12">
        <f>2*F29</f>
        <v>1.995633153103153</v>
      </c>
    </row>
    <row r="30" spans="1:7" ht="15.75">
      <c r="A30" s="2" t="s">
        <v>16</v>
      </c>
      <c r="B30" s="12">
        <v>0</v>
      </c>
      <c r="C30" s="13">
        <v>18.015</v>
      </c>
      <c r="D30" s="2">
        <f t="shared" si="2"/>
        <v>0</v>
      </c>
      <c r="E30" s="2">
        <f t="shared" si="3"/>
        <v>0</v>
      </c>
      <c r="F30" s="4">
        <f>E30*$D$40</f>
        <v>0</v>
      </c>
      <c r="G30" s="12">
        <f>2*F30</f>
        <v>0</v>
      </c>
    </row>
    <row r="31" spans="1:9" ht="15.75">
      <c r="A31" s="17" t="s">
        <v>17</v>
      </c>
      <c r="B31" s="12">
        <v>0</v>
      </c>
      <c r="C31" s="13"/>
      <c r="D31" s="2"/>
      <c r="E31" s="2">
        <f t="shared" si="3"/>
        <v>0</v>
      </c>
      <c r="F31" s="2"/>
      <c r="G31" s="12"/>
      <c r="I31" s="24" t="s">
        <v>34</v>
      </c>
    </row>
    <row r="32" spans="1:7" ht="14.25">
      <c r="A32" s="20" t="s">
        <v>27</v>
      </c>
      <c r="B32" s="13">
        <v>45</v>
      </c>
      <c r="C32" s="13">
        <v>44.01</v>
      </c>
      <c r="D32" s="3">
        <f>B32/C32</f>
        <v>1.0224948875255624</v>
      </c>
      <c r="E32" s="3">
        <f>D32*2</f>
        <v>2.044989775051125</v>
      </c>
      <c r="F32" s="4">
        <f>E32*$D$40</f>
        <v>4.0025882928144965</v>
      </c>
      <c r="G32" s="12">
        <f>F32/2</f>
        <v>2.0012941464072482</v>
      </c>
    </row>
    <row r="33" spans="1:5" ht="12.75">
      <c r="A33" s="16" t="s">
        <v>9</v>
      </c>
      <c r="B33" s="19">
        <f>SUM(B25:B32)</f>
        <v>97.5163922142857</v>
      </c>
      <c r="E33">
        <f>SUM(E25:E32)</f>
        <v>3.065501058985736</v>
      </c>
    </row>
    <row r="35" spans="5:7" ht="12.75">
      <c r="E35" s="11" t="s">
        <v>10</v>
      </c>
      <c r="F35" s="7"/>
      <c r="G35" s="10">
        <v>6</v>
      </c>
    </row>
    <row r="39" spans="3:6" ht="12.75">
      <c r="C39" s="8" t="s">
        <v>13</v>
      </c>
      <c r="D39" s="8"/>
      <c r="E39" s="8"/>
      <c r="F39" s="8"/>
    </row>
    <row r="40" spans="3:6" ht="12.75">
      <c r="C40" s="9" t="s">
        <v>11</v>
      </c>
      <c r="D40" s="8">
        <f>G35/E33</f>
        <v>1.9572656751862887</v>
      </c>
      <c r="E40" s="8"/>
      <c r="F40" s="8"/>
    </row>
    <row r="41" spans="3:6" ht="12.75">
      <c r="C41" s="8"/>
      <c r="D41" s="8"/>
      <c r="E41" s="8"/>
      <c r="F41" s="8"/>
    </row>
    <row r="42" spans="3:6" ht="12.75">
      <c r="C42" s="8" t="s">
        <v>14</v>
      </c>
      <c r="D42" s="8"/>
      <c r="E42" s="8"/>
      <c r="F42" s="8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E32 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8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7</v>
      </c>
      <c r="D1" t="s">
        <v>22</v>
      </c>
      <c r="E1" t="s">
        <v>6</v>
      </c>
      <c r="F1" t="s">
        <v>8</v>
      </c>
      <c r="G1" t="s">
        <v>12</v>
      </c>
      <c r="H1" t="s">
        <v>23</v>
      </c>
      <c r="I1" t="s">
        <v>21</v>
      </c>
    </row>
    <row r="2" spans="1:9" ht="12.75">
      <c r="A2">
        <v>1</v>
      </c>
      <c r="B2" t="s">
        <v>24</v>
      </c>
      <c r="C2">
        <v>19.56957</v>
      </c>
      <c r="D2">
        <v>31.80575</v>
      </c>
      <c r="E2">
        <v>0.474144</v>
      </c>
      <c r="F2">
        <v>0.402775</v>
      </c>
      <c r="G2">
        <v>0.050389</v>
      </c>
      <c r="H2">
        <v>49.4669</v>
      </c>
      <c r="I2">
        <v>101.7695</v>
      </c>
    </row>
    <row r="3" spans="1:9" ht="12.75">
      <c r="A3">
        <v>2</v>
      </c>
      <c r="B3" t="s">
        <v>24</v>
      </c>
      <c r="C3">
        <v>20.28017</v>
      </c>
      <c r="D3">
        <v>31.35254</v>
      </c>
      <c r="E3">
        <v>0.439543</v>
      </c>
      <c r="F3">
        <v>0.423187</v>
      </c>
      <c r="G3">
        <v>1.3E-05</v>
      </c>
      <c r="H3">
        <v>46.16911</v>
      </c>
      <c r="I3">
        <v>98.66456</v>
      </c>
    </row>
    <row r="4" spans="1:9" ht="12.75">
      <c r="A4">
        <v>3</v>
      </c>
      <c r="B4" t="s">
        <v>24</v>
      </c>
      <c r="C4">
        <v>19.98312</v>
      </c>
      <c r="D4">
        <v>31.7536</v>
      </c>
      <c r="E4">
        <v>0.409806</v>
      </c>
      <c r="F4">
        <v>0.406646</v>
      </c>
      <c r="G4">
        <v>0.039312</v>
      </c>
      <c r="H4">
        <v>47.63478</v>
      </c>
      <c r="I4">
        <v>100.2273</v>
      </c>
    </row>
    <row r="5" spans="1:9" ht="12.75">
      <c r="A5">
        <v>4</v>
      </c>
      <c r="B5" t="s">
        <v>24</v>
      </c>
      <c r="C5">
        <v>19.8484</v>
      </c>
      <c r="D5">
        <v>31.30755</v>
      </c>
      <c r="E5">
        <v>0.452826</v>
      </c>
      <c r="F5">
        <v>0.378691</v>
      </c>
      <c r="G5">
        <v>0.062808</v>
      </c>
      <c r="H5">
        <v>47.63478</v>
      </c>
      <c r="I5">
        <v>99.68506</v>
      </c>
    </row>
    <row r="6" spans="1:9" ht="12.75">
      <c r="A6">
        <v>5</v>
      </c>
      <c r="B6" t="s">
        <v>24</v>
      </c>
      <c r="C6">
        <v>19.86895</v>
      </c>
      <c r="D6">
        <v>31.57318</v>
      </c>
      <c r="E6">
        <v>0.415261</v>
      </c>
      <c r="F6">
        <v>0.460401</v>
      </c>
      <c r="G6">
        <v>0.050029</v>
      </c>
      <c r="H6">
        <v>47.63478</v>
      </c>
      <c r="I6">
        <v>100.0026</v>
      </c>
    </row>
    <row r="7" spans="1:9" ht="12.75">
      <c r="A7">
        <v>6</v>
      </c>
      <c r="B7" t="s">
        <v>24</v>
      </c>
      <c r="C7">
        <v>19.8697</v>
      </c>
      <c r="D7">
        <v>31.6285</v>
      </c>
      <c r="E7">
        <v>0.423487</v>
      </c>
      <c r="F7">
        <v>0.314994</v>
      </c>
      <c r="G7">
        <v>0.092658</v>
      </c>
      <c r="H7">
        <v>47.63478</v>
      </c>
      <c r="I7">
        <v>99.96412</v>
      </c>
    </row>
    <row r="8" spans="1:9" ht="12.75">
      <c r="A8">
        <v>7</v>
      </c>
      <c r="B8" t="s">
        <v>24</v>
      </c>
      <c r="C8">
        <v>19.93129</v>
      </c>
      <c r="D8">
        <v>31.59276</v>
      </c>
      <c r="E8">
        <v>0.46541</v>
      </c>
      <c r="F8">
        <v>0.379672</v>
      </c>
      <c r="G8">
        <v>0.11434</v>
      </c>
      <c r="H8">
        <v>47.63478</v>
      </c>
      <c r="I8">
        <v>100.1183</v>
      </c>
    </row>
    <row r="9" spans="1:9" ht="12.75">
      <c r="A9">
        <v>8</v>
      </c>
      <c r="B9" t="s">
        <v>24</v>
      </c>
      <c r="C9">
        <v>20.34687</v>
      </c>
      <c r="D9">
        <v>31.77781</v>
      </c>
      <c r="E9">
        <v>0.37673</v>
      </c>
      <c r="F9">
        <v>0.46699</v>
      </c>
      <c r="G9">
        <v>0.050015</v>
      </c>
      <c r="H9">
        <v>47.63478</v>
      </c>
      <c r="I9">
        <v>100.6532</v>
      </c>
    </row>
    <row r="10" spans="1:9" ht="12.75">
      <c r="A10">
        <v>9</v>
      </c>
      <c r="B10" t="s">
        <v>24</v>
      </c>
      <c r="C10">
        <v>19.79012</v>
      </c>
      <c r="D10">
        <v>31.15125</v>
      </c>
      <c r="E10">
        <v>0.32104</v>
      </c>
      <c r="F10">
        <v>0.433513</v>
      </c>
      <c r="G10">
        <v>0.078617</v>
      </c>
      <c r="H10">
        <v>47.63478</v>
      </c>
      <c r="I10">
        <v>99.40932</v>
      </c>
    </row>
    <row r="11" spans="1:9" ht="12.75">
      <c r="A11">
        <v>10</v>
      </c>
      <c r="B11" t="s">
        <v>24</v>
      </c>
      <c r="C11">
        <v>20.35004</v>
      </c>
      <c r="D11">
        <v>31.16365</v>
      </c>
      <c r="E11">
        <v>0.369129</v>
      </c>
      <c r="F11">
        <v>0.363103</v>
      </c>
      <c r="G11">
        <v>0.05363</v>
      </c>
      <c r="H11">
        <v>47.63478</v>
      </c>
      <c r="I11">
        <v>99.93434</v>
      </c>
    </row>
    <row r="12" spans="1:9" ht="12.75">
      <c r="A12">
        <v>11</v>
      </c>
      <c r="B12" t="s">
        <v>24</v>
      </c>
      <c r="C12">
        <v>20.14818</v>
      </c>
      <c r="D12">
        <v>32.16964</v>
      </c>
      <c r="E12">
        <v>0.518809</v>
      </c>
      <c r="F12">
        <v>0.439279</v>
      </c>
      <c r="G12">
        <v>0.040782</v>
      </c>
      <c r="H12">
        <v>47.63478</v>
      </c>
      <c r="I12">
        <v>100.9515</v>
      </c>
    </row>
    <row r="13" spans="1:9" ht="12.75">
      <c r="A13">
        <v>12</v>
      </c>
      <c r="B13" t="s">
        <v>24</v>
      </c>
      <c r="C13">
        <v>19.9046</v>
      </c>
      <c r="D13">
        <v>32.21274</v>
      </c>
      <c r="E13">
        <v>0.541799</v>
      </c>
      <c r="F13">
        <v>0.407901</v>
      </c>
      <c r="G13">
        <v>0.100379</v>
      </c>
      <c r="H13">
        <v>47.63478</v>
      </c>
      <c r="I13">
        <v>100.8022</v>
      </c>
    </row>
    <row r="14" spans="1:9" ht="12.75">
      <c r="A14">
        <v>13</v>
      </c>
      <c r="B14" t="s">
        <v>24</v>
      </c>
      <c r="C14">
        <v>20.13209</v>
      </c>
      <c r="D14">
        <v>31.90537</v>
      </c>
      <c r="E14">
        <v>0.568298</v>
      </c>
      <c r="F14">
        <v>0.359517</v>
      </c>
      <c r="G14">
        <v>0.028586</v>
      </c>
      <c r="H14">
        <v>47.63478</v>
      </c>
      <c r="I14">
        <v>100.6286</v>
      </c>
    </row>
    <row r="15" spans="1:9" ht="12.75">
      <c r="A15">
        <v>14</v>
      </c>
      <c r="B15" t="s">
        <v>24</v>
      </c>
      <c r="C15">
        <v>20.00359</v>
      </c>
      <c r="D15">
        <v>30.97044</v>
      </c>
      <c r="E15">
        <v>0.489125</v>
      </c>
      <c r="F15">
        <v>0.483273</v>
      </c>
      <c r="G15">
        <v>0.091114</v>
      </c>
      <c r="H15">
        <v>47.63478</v>
      </c>
      <c r="I15">
        <v>99.67233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rruff</cp:lastModifiedBy>
  <cp:lastPrinted>2010-10-26T19:11:45Z</cp:lastPrinted>
  <dcterms:created xsi:type="dcterms:W3CDTF">2008-07-18T22:22:05Z</dcterms:created>
  <dcterms:modified xsi:type="dcterms:W3CDTF">2013-07-03T20:57:22Z</dcterms:modified>
  <cp:category/>
  <cp:version/>
  <cp:contentType/>
  <cp:contentStatus/>
</cp:coreProperties>
</file>