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<sst xmlns="http://schemas.openxmlformats.org/spreadsheetml/2006/main" count="99" uniqueCount="68">
  <si>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#1</t>
  </si>
  <si>
    <t>#2</t>
  </si>
  <si>
    <t>#3</t>
  </si>
  <si>
    <t>#4</t>
  </si>
  <si>
    <t>Ox</t>
  </si>
  <si>
    <t>Wt</t>
  </si>
  <si>
    <t>Percents</t>
  </si>
  <si>
    <t>Average</t>
  </si>
  <si>
    <t>Standard</t>
  </si>
  <si>
    <t>F</t>
  </si>
  <si>
    <t>Na2O</t>
  </si>
  <si>
    <t>SiO2</t>
  </si>
  <si>
    <t>MgO</t>
  </si>
  <si>
    <t>Al2O3</t>
  </si>
  <si>
    <t>K2O</t>
  </si>
  <si>
    <t>CaO</t>
  </si>
  <si>
    <t>TiO2</t>
  </si>
  <si>
    <t>Cr2O3</t>
  </si>
  <si>
    <t>MnO</t>
  </si>
  <si>
    <t>Totals</t>
  </si>
  <si>
    <t>Na</t>
  </si>
  <si>
    <t>Si</t>
  </si>
  <si>
    <t>Mg</t>
  </si>
  <si>
    <t>Al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</si>
  <si>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</si>
  <si>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</si>
  <si>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</si>
  <si>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</si>
  <si>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</si>
  <si>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</si>
  <si>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</si>
  <si>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</si>
  <si>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</si>
  <si>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</si>
  <si>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</si>
  <si>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</si>
  <si>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</si>
  <si>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</si>
  <si>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</si>
  <si>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</si>
  <si>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</si>
  <si>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</si>
  <si>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kyanite</t>
  </si>
  <si>
    <t>diopside</t>
  </si>
  <si>
    <t>anor-hk</t>
  </si>
  <si>
    <t>PET</t>
  </si>
  <si>
    <t>kspar-OR1</t>
  </si>
  <si>
    <t>rutile1</t>
  </si>
  <si>
    <t>chrom-s</t>
  </si>
  <si>
    <t>rhod-791</t>
  </si>
  <si>
    <t>LIF</t>
  </si>
  <si>
    <t>fayalite</t>
  </si>
  <si>
    <t>ideal</t>
  </si>
  <si>
    <t>measured</t>
  </si>
  <si>
    <r>
      <t>Na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</si>
  <si>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FeO</t>
  </si>
  <si>
    <t>Cation numbers normalized to 72 O</t>
  </si>
  <si>
    <t>average</t>
  </si>
  <si>
    <t>stdev</t>
  </si>
  <si>
    <t>in formula</t>
  </si>
  <si>
    <t>(+) charges</t>
  </si>
  <si>
    <t>H</t>
  </si>
  <si>
    <r>
      <t>(Ca</t>
    </r>
    <r>
      <rPr>
        <vertAlign val="subscript"/>
        <sz val="14"/>
        <rFont val="Times New Roman"/>
        <family val="1"/>
      </rPr>
      <t>2.08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1.21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0.77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0.41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Σ=5.51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26.62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9.38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·23.41H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</si>
  <si>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</t>
  </si>
  <si>
    <t>H2O*</t>
  </si>
  <si>
    <t>* = estimated by difference</t>
  </si>
  <si>
    <t>H2O estimated by difference</t>
  </si>
  <si>
    <t>erionite-Ca R060836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</si>
</sst>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P27" sqref="P27"/>
    </sheetView>
  </sheetViews>
  <sheetFormatPr defaultColWidth="9.00390625" defaultRowHeight="13.5"/>
  <cols>
    <col min="1" max="9" width="5.25390625" style="1" customWidth="1"/>
    <col min="10" max="10" width="4.625" style="1" customWidth="1"/>
    <col min="11" max="16384" width="5.25390625" style="1" customWidth="1"/>
  </cols>
  <sheetData>
    <row r="1" spans="2:4" ht="15.75">
      <c r="B1" s="9" t="s">
        <v>67</v>
      </c>
      <c r="C1" s="9"/>
      <c r="D1" s="9"/>
    </row>
    <row r="2" spans="2:5" ht="12.75">
      <c r="B2" s="1" t="s">
        <v>0</v>
      </c>
      <c r="C2" s="1" t="s">
        <v>1</v>
      </c>
      <c r="D2" s="1" t="s">
        <v>2</v>
      </c>
      <c r="E2" s="1" t="s">
        <v>3</v>
      </c>
    </row>
    <row r="3" spans="1:8" ht="12.7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G3" s="1" t="s">
        <v>57</v>
      </c>
      <c r="H3" s="1" t="s">
        <v>58</v>
      </c>
    </row>
    <row r="4" spans="1:20" ht="12.75">
      <c r="A4" s="1" t="s">
        <v>11</v>
      </c>
      <c r="B4" s="2">
        <v>57.58</v>
      </c>
      <c r="C4" s="2">
        <v>57.95</v>
      </c>
      <c r="D4" s="2">
        <v>58.02</v>
      </c>
      <c r="E4" s="2">
        <v>57.84</v>
      </c>
      <c r="F4" s="2"/>
      <c r="G4" s="2">
        <f>AVERAGE(B4:E4)</f>
        <v>57.847500000000004</v>
      </c>
      <c r="H4" s="2">
        <f>STDEV(B4:E4)</f>
        <v>0.1931105037713807</v>
      </c>
      <c r="I4" s="2"/>
      <c r="J4" s="2"/>
      <c r="K4" s="2"/>
      <c r="L4" s="2"/>
      <c r="M4" s="2"/>
      <c r="Q4" s="2"/>
      <c r="R4" s="2"/>
      <c r="S4" s="2"/>
      <c r="T4" s="2"/>
    </row>
    <row r="5" spans="1:20" ht="12.75">
      <c r="A5" s="1" t="s">
        <v>13</v>
      </c>
      <c r="B5" s="2">
        <v>17.18</v>
      </c>
      <c r="C5" s="2">
        <v>17.37</v>
      </c>
      <c r="D5" s="2">
        <v>17.21</v>
      </c>
      <c r="E5" s="2">
        <v>17.14</v>
      </c>
      <c r="F5" s="2"/>
      <c r="G5" s="2">
        <f aca="true" t="shared" si="0" ref="G5:G16">AVERAGE(B5:E5)</f>
        <v>17.225</v>
      </c>
      <c r="H5" s="2">
        <f aca="true" t="shared" si="1" ref="H5:H16">STDEV(B5:E5)</f>
        <v>0.1008298897481086</v>
      </c>
      <c r="I5" s="2"/>
      <c r="J5" s="2"/>
      <c r="K5" s="2"/>
      <c r="L5" s="2"/>
      <c r="M5" s="2"/>
      <c r="Q5" s="2"/>
      <c r="R5" s="2"/>
      <c r="S5" s="2"/>
      <c r="T5" s="2"/>
    </row>
    <row r="6" spans="1:20" ht="12.75">
      <c r="A6" s="1" t="s">
        <v>15</v>
      </c>
      <c r="B6" s="2">
        <v>4.2</v>
      </c>
      <c r="C6" s="2">
        <v>4.35</v>
      </c>
      <c r="D6" s="2">
        <v>4.01</v>
      </c>
      <c r="E6" s="2">
        <v>4.21</v>
      </c>
      <c r="F6" s="2"/>
      <c r="G6" s="2">
        <f t="shared" si="0"/>
        <v>4.1925</v>
      </c>
      <c r="H6" s="2">
        <f t="shared" si="1"/>
        <v>0.13961255912944173</v>
      </c>
      <c r="I6" s="2"/>
      <c r="J6" s="2"/>
      <c r="K6" s="2"/>
      <c r="L6" s="2"/>
      <c r="M6" s="2"/>
      <c r="Q6" s="2"/>
      <c r="R6" s="2"/>
      <c r="S6" s="2"/>
      <c r="T6" s="2"/>
    </row>
    <row r="7" spans="1:20" ht="12.75">
      <c r="A7" s="1" t="s">
        <v>14</v>
      </c>
      <c r="B7" s="2">
        <v>2.04</v>
      </c>
      <c r="C7" s="2">
        <v>2.08</v>
      </c>
      <c r="D7" s="2">
        <v>2.1</v>
      </c>
      <c r="E7" s="2">
        <v>1.99</v>
      </c>
      <c r="F7" s="2"/>
      <c r="G7" s="2">
        <f t="shared" si="0"/>
        <v>2.0525</v>
      </c>
      <c r="H7" s="2">
        <f t="shared" si="1"/>
        <v>0.048562674281100685</v>
      </c>
      <c r="I7" s="2"/>
      <c r="J7" s="2"/>
      <c r="K7" s="2"/>
      <c r="L7" s="2"/>
      <c r="M7" s="2"/>
      <c r="Q7" s="2"/>
      <c r="R7" s="2"/>
      <c r="S7" s="2"/>
      <c r="T7" s="2"/>
    </row>
    <row r="8" spans="1:20" ht="12.75">
      <c r="A8" s="1" t="s">
        <v>55</v>
      </c>
      <c r="B8" s="2">
        <v>1.01</v>
      </c>
      <c r="C8" s="2">
        <v>1.12</v>
      </c>
      <c r="D8" s="2">
        <v>1.11</v>
      </c>
      <c r="E8" s="2">
        <v>1.02</v>
      </c>
      <c r="F8" s="2"/>
      <c r="G8" s="2">
        <f t="shared" si="0"/>
        <v>1.065</v>
      </c>
      <c r="H8" s="2">
        <f t="shared" si="1"/>
        <v>0.05802298395176785</v>
      </c>
      <c r="I8" s="2"/>
      <c r="J8" s="2"/>
      <c r="K8" s="2"/>
      <c r="L8" s="2"/>
      <c r="M8" s="2"/>
      <c r="Q8" s="2"/>
      <c r="R8" s="2"/>
      <c r="S8" s="2"/>
      <c r="T8" s="2"/>
    </row>
    <row r="9" spans="1:20" ht="12.75">
      <c r="A9" s="1" t="s">
        <v>12</v>
      </c>
      <c r="B9" s="2">
        <v>1.02</v>
      </c>
      <c r="C9" s="2">
        <v>0.98</v>
      </c>
      <c r="D9" s="2">
        <v>1.17</v>
      </c>
      <c r="E9" s="2">
        <v>1.28</v>
      </c>
      <c r="F9" s="2"/>
      <c r="G9" s="2">
        <f t="shared" si="0"/>
        <v>1.1125</v>
      </c>
      <c r="H9" s="2">
        <f t="shared" si="1"/>
        <v>0.1384136313132962</v>
      </c>
      <c r="I9" s="2"/>
      <c r="J9" s="2"/>
      <c r="K9" s="2"/>
      <c r="L9" s="2"/>
      <c r="M9" s="2"/>
      <c r="Q9" s="2"/>
      <c r="R9" s="2"/>
      <c r="S9" s="2"/>
      <c r="T9" s="2"/>
    </row>
    <row r="10" spans="1:20" ht="12.75">
      <c r="A10" s="1" t="s">
        <v>10</v>
      </c>
      <c r="B10" s="2">
        <v>1.04</v>
      </c>
      <c r="C10" s="2">
        <v>0.98</v>
      </c>
      <c r="D10" s="2">
        <v>1.17</v>
      </c>
      <c r="E10" s="2">
        <v>1.01</v>
      </c>
      <c r="F10" s="2"/>
      <c r="G10" s="2">
        <f t="shared" si="0"/>
        <v>1.05</v>
      </c>
      <c r="H10" s="2">
        <f t="shared" si="1"/>
        <v>0.08366600265340737</v>
      </c>
      <c r="I10" s="2"/>
      <c r="J10" s="2"/>
      <c r="K10" s="2"/>
      <c r="L10" s="2"/>
      <c r="M10" s="2"/>
      <c r="Q10" s="2"/>
      <c r="R10" s="2"/>
      <c r="S10" s="2"/>
      <c r="T10" s="2"/>
    </row>
    <row r="11" spans="1:20" ht="12.75">
      <c r="A11" s="1" t="s">
        <v>17</v>
      </c>
      <c r="B11" s="2">
        <v>0.29</v>
      </c>
      <c r="C11" s="2">
        <v>0.31</v>
      </c>
      <c r="D11" s="2">
        <v>0.33</v>
      </c>
      <c r="E11" s="2">
        <v>0.21</v>
      </c>
      <c r="F11" s="2"/>
      <c r="G11" s="2">
        <f t="shared" si="0"/>
        <v>0.285</v>
      </c>
      <c r="H11" s="2">
        <f t="shared" si="1"/>
        <v>0.05259911279353176</v>
      </c>
      <c r="I11" s="2"/>
      <c r="J11" s="2"/>
      <c r="K11" s="2"/>
      <c r="L11" s="2"/>
      <c r="M11" s="2"/>
      <c r="Q11" s="2"/>
      <c r="R11" s="2"/>
      <c r="S11" s="2"/>
      <c r="T11" s="2"/>
    </row>
    <row r="12" spans="1:13" s="4" customFormat="1" ht="12.75">
      <c r="A12" s="4" t="s">
        <v>18</v>
      </c>
      <c r="B12" s="5">
        <v>0.04</v>
      </c>
      <c r="C12" s="5">
        <v>0</v>
      </c>
      <c r="D12" s="5">
        <v>0.04</v>
      </c>
      <c r="E12" s="5">
        <v>0.07</v>
      </c>
      <c r="F12" s="5"/>
      <c r="G12" s="2">
        <f t="shared" si="0"/>
        <v>0.037500000000000006</v>
      </c>
      <c r="H12" s="2">
        <f t="shared" si="1"/>
        <v>0.02872281323269014</v>
      </c>
      <c r="I12" s="5"/>
      <c r="J12" s="5"/>
      <c r="K12" s="5"/>
      <c r="L12" s="5"/>
      <c r="M12" s="5"/>
    </row>
    <row r="13" spans="1:13" s="4" customFormat="1" ht="12.75">
      <c r="A13" s="4" t="s">
        <v>16</v>
      </c>
      <c r="B13" s="5">
        <v>0</v>
      </c>
      <c r="C13" s="5">
        <v>0</v>
      </c>
      <c r="D13" s="5">
        <v>0.02</v>
      </c>
      <c r="E13" s="5">
        <v>0.01</v>
      </c>
      <c r="F13" s="5"/>
      <c r="G13" s="2">
        <f t="shared" si="0"/>
        <v>0.0075</v>
      </c>
      <c r="H13" s="2">
        <f t="shared" si="1"/>
        <v>0.009574271077563382</v>
      </c>
      <c r="I13" s="5"/>
      <c r="J13" s="5"/>
      <c r="K13" s="5"/>
      <c r="L13" s="5"/>
      <c r="M13" s="5"/>
    </row>
    <row r="14" spans="1:13" s="4" customFormat="1" ht="12.75">
      <c r="A14" s="4" t="s">
        <v>9</v>
      </c>
      <c r="B14" s="5">
        <v>0.05</v>
      </c>
      <c r="C14" s="5">
        <v>0.34</v>
      </c>
      <c r="D14" s="5">
        <v>0.34</v>
      </c>
      <c r="E14" s="5">
        <v>0.34</v>
      </c>
      <c r="F14" s="5"/>
      <c r="G14" s="2">
        <f t="shared" si="0"/>
        <v>0.2675</v>
      </c>
      <c r="H14" s="2">
        <f t="shared" si="1"/>
        <v>0.14500000000000005</v>
      </c>
      <c r="I14" s="5"/>
      <c r="J14" s="5"/>
      <c r="K14" s="5"/>
      <c r="L14" s="5"/>
      <c r="M14" s="5"/>
    </row>
    <row r="15" spans="1:13" ht="12.75">
      <c r="A15" s="1" t="s">
        <v>19</v>
      </c>
      <c r="B15" s="2">
        <f>SUM(B4:B11)</f>
        <v>84.36000000000001</v>
      </c>
      <c r="C15" s="2">
        <f>SUM(C4:C11)</f>
        <v>85.14000000000001</v>
      </c>
      <c r="D15" s="2">
        <f>SUM(D4:D11)</f>
        <v>85.12</v>
      </c>
      <c r="E15" s="2">
        <f>SUM(E4:E11)</f>
        <v>84.69999999999999</v>
      </c>
      <c r="F15" s="2"/>
      <c r="G15" s="2">
        <f t="shared" si="0"/>
        <v>84.83000000000001</v>
      </c>
      <c r="H15" s="2">
        <f t="shared" si="1"/>
        <v>0.37327380477526517</v>
      </c>
      <c r="I15" s="2"/>
      <c r="J15" s="2"/>
      <c r="K15" s="2"/>
      <c r="L15" s="2"/>
      <c r="M15" s="2"/>
    </row>
    <row r="16" spans="1:13" ht="12.75">
      <c r="A16" s="1" t="s">
        <v>64</v>
      </c>
      <c r="B16" s="2">
        <f>100-B15</f>
        <v>15.639999999999986</v>
      </c>
      <c r="C16" s="2">
        <f>100-C15</f>
        <v>14.859999999999985</v>
      </c>
      <c r="D16" s="2">
        <f>100-D15</f>
        <v>14.879999999999995</v>
      </c>
      <c r="E16" s="2">
        <f>100-E15</f>
        <v>15.300000000000011</v>
      </c>
      <c r="F16" s="2"/>
      <c r="G16" s="2">
        <f t="shared" si="0"/>
        <v>15.169999999999995</v>
      </c>
      <c r="H16" s="2">
        <f t="shared" si="1"/>
        <v>0.373273804777854</v>
      </c>
      <c r="I16" s="2"/>
      <c r="J16" s="2"/>
      <c r="K16" s="2"/>
      <c r="L16" s="2"/>
      <c r="M16" s="2"/>
    </row>
    <row r="17" spans="1:13" ht="12.75">
      <c r="A17" s="1" t="s">
        <v>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" t="s">
        <v>56</v>
      </c>
      <c r="B19" s="2"/>
      <c r="C19" s="2"/>
      <c r="D19" s="2"/>
      <c r="E19" s="2"/>
      <c r="F19" s="2"/>
      <c r="G19" s="1" t="s">
        <v>57</v>
      </c>
      <c r="H19" s="1" t="s">
        <v>58</v>
      </c>
      <c r="I19" s="2" t="s">
        <v>59</v>
      </c>
      <c r="J19" s="2"/>
      <c r="K19" s="2" t="s">
        <v>60</v>
      </c>
      <c r="L19" s="2"/>
      <c r="M19" s="2"/>
    </row>
    <row r="20" spans="1:11" ht="12.75">
      <c r="A20" s="1" t="s">
        <v>21</v>
      </c>
      <c r="B20" s="1">
        <v>26.738130253397262</v>
      </c>
      <c r="C20" s="1">
        <v>26.693020670282056</v>
      </c>
      <c r="D20" s="1">
        <v>26.72724778822247</v>
      </c>
      <c r="E20" s="1">
        <v>26.738132720065146</v>
      </c>
      <c r="F20" s="8"/>
      <c r="G20" s="2">
        <f>AVERAGE(B20:E20)</f>
        <v>26.724132857991734</v>
      </c>
      <c r="H20" s="2">
        <f>STDEV(B20:E20)</f>
        <v>0.021366595666789695</v>
      </c>
      <c r="I20" s="6">
        <f>36-I21</f>
        <v>26.619999999999997</v>
      </c>
      <c r="J20" s="1">
        <v>4</v>
      </c>
      <c r="K20" s="2">
        <f>I20*J20</f>
        <v>106.47999999999999</v>
      </c>
    </row>
    <row r="21" spans="1:11" ht="12.75">
      <c r="A21" s="1" t="s">
        <v>23</v>
      </c>
      <c r="B21" s="1">
        <v>9.402390075700355</v>
      </c>
      <c r="C21" s="1">
        <v>9.429742469060479</v>
      </c>
      <c r="D21" s="1">
        <v>9.343575883848954</v>
      </c>
      <c r="E21" s="1">
        <v>9.338332625297236</v>
      </c>
      <c r="F21" s="8"/>
      <c r="G21" s="2">
        <f>AVERAGE(B21:E21)</f>
        <v>9.378510263476755</v>
      </c>
      <c r="H21" s="2">
        <f>STDEV(B21:E21)</f>
        <v>0.044831677084079646</v>
      </c>
      <c r="I21" s="6">
        <v>9.38</v>
      </c>
      <c r="J21" s="1">
        <v>3</v>
      </c>
      <c r="K21" s="2">
        <f>I21*J21</f>
        <v>28.14</v>
      </c>
    </row>
    <row r="22" spans="1:11" ht="12.75">
      <c r="A22" s="1" t="s">
        <v>25</v>
      </c>
      <c r="B22" s="1">
        <v>2.0896896935053406</v>
      </c>
      <c r="C22" s="1">
        <v>2.1468745895740344</v>
      </c>
      <c r="D22" s="1">
        <v>1.979219788608345</v>
      </c>
      <c r="E22" s="1">
        <v>2.085249484522852</v>
      </c>
      <c r="F22" s="8"/>
      <c r="G22" s="2">
        <f>AVERAGE(B22:E22)</f>
        <v>2.0752583890526433</v>
      </c>
      <c r="H22" s="2">
        <f>STDEV(B22:E22)</f>
        <v>0.0699055970322854</v>
      </c>
      <c r="I22" s="6">
        <v>2.08</v>
      </c>
      <c r="J22" s="1">
        <v>2</v>
      </c>
      <c r="K22" s="2">
        <f>I22*J22</f>
        <v>4.16</v>
      </c>
    </row>
    <row r="23" spans="1:11" ht="12.75">
      <c r="A23" s="1" t="s">
        <v>24</v>
      </c>
      <c r="B23" s="1">
        <v>1.2085039716068007</v>
      </c>
      <c r="C23" s="1">
        <v>1.222267201367402</v>
      </c>
      <c r="D23" s="1">
        <v>1.234111362241461</v>
      </c>
      <c r="E23" s="1">
        <v>1.1735846144039976</v>
      </c>
      <c r="F23" s="8"/>
      <c r="G23" s="2">
        <f>AVERAGE(B23:E23)</f>
        <v>1.2096167874049155</v>
      </c>
      <c r="H23" s="2">
        <f>STDEV(B23:E23)</f>
        <v>0.02620160949262416</v>
      </c>
      <c r="I23" s="6">
        <v>1.21</v>
      </c>
      <c r="J23" s="1">
        <v>1</v>
      </c>
      <c r="K23" s="2">
        <f>I23*J23</f>
        <v>1.21</v>
      </c>
    </row>
    <row r="24" spans="1:11" ht="12.75">
      <c r="A24" s="1" t="s">
        <v>20</v>
      </c>
      <c r="B24" s="1">
        <v>0.936352983285125</v>
      </c>
      <c r="C24" s="1">
        <v>0.8752200201129912</v>
      </c>
      <c r="D24" s="1">
        <v>1.0449830893769108</v>
      </c>
      <c r="E24" s="1">
        <v>0.9052552440568971</v>
      </c>
      <c r="F24" s="8"/>
      <c r="G24" s="2">
        <f>AVERAGE(B24:E24)</f>
        <v>0.940452834207981</v>
      </c>
      <c r="H24" s="2">
        <f>STDEV(B24:E24)</f>
        <v>0.07402155859492565</v>
      </c>
      <c r="I24" s="6">
        <v>0.94</v>
      </c>
      <c r="J24" s="1">
        <v>1</v>
      </c>
      <c r="K24" s="2">
        <f>I24*J24</f>
        <v>0.94</v>
      </c>
    </row>
    <row r="25" spans="1:11" ht="12.75">
      <c r="A25" s="1" t="s">
        <v>22</v>
      </c>
      <c r="B25" s="1">
        <v>0.7061030564248209</v>
      </c>
      <c r="C25" s="1">
        <v>0.6729439665706696</v>
      </c>
      <c r="D25" s="1">
        <v>0.8034723258201815</v>
      </c>
      <c r="E25" s="1">
        <v>0.8821070754145792</v>
      </c>
      <c r="F25" s="8"/>
      <c r="G25" s="2">
        <f>AVERAGE(B25:E25)</f>
        <v>0.7661566060575626</v>
      </c>
      <c r="H25" s="2">
        <f>STDEV(B25:E25)</f>
        <v>0.09509994614285447</v>
      </c>
      <c r="I25" s="6">
        <v>0.77</v>
      </c>
      <c r="J25" s="1">
        <v>2</v>
      </c>
      <c r="K25" s="2">
        <f>I25*J25</f>
        <v>1.54</v>
      </c>
    </row>
    <row r="26" spans="1:11" ht="12.75">
      <c r="A26" s="1" t="s">
        <v>29</v>
      </c>
      <c r="B26" s="1">
        <v>0.39222632776232863</v>
      </c>
      <c r="C26" s="1">
        <v>0.4314379057266756</v>
      </c>
      <c r="D26" s="1">
        <v>0.42761751791468394</v>
      </c>
      <c r="E26" s="1">
        <v>0.3943292167664515</v>
      </c>
      <c r="F26" s="8"/>
      <c r="G26" s="2">
        <f>AVERAGE(B26:E26)</f>
        <v>0.4114027420425349</v>
      </c>
      <c r="H26" s="2">
        <f>STDEV(B26:E26)</f>
        <v>0.02100449848987558</v>
      </c>
      <c r="I26" s="6">
        <v>0.41</v>
      </c>
      <c r="J26" s="1">
        <v>3</v>
      </c>
      <c r="K26" s="2">
        <f>I26*J26</f>
        <v>1.23</v>
      </c>
    </row>
    <row r="27" spans="1:11" ht="12.75">
      <c r="A27" s="1" t="s">
        <v>27</v>
      </c>
      <c r="B27" s="1">
        <v>0.10647121634432535</v>
      </c>
      <c r="C27" s="1">
        <v>0.11289658882238988</v>
      </c>
      <c r="D27" s="1">
        <v>0.12018915975282117</v>
      </c>
      <c r="E27" s="1">
        <v>0.07675327732634828</v>
      </c>
      <c r="F27" s="8"/>
      <c r="G27" s="2">
        <f>AVERAGE(B27:E27)</f>
        <v>0.10407756056147117</v>
      </c>
      <c r="H27" s="2">
        <f>STDEV(B27:E27)</f>
        <v>0.01905872442644581</v>
      </c>
      <c r="I27" s="6">
        <v>0.1</v>
      </c>
      <c r="J27" s="1">
        <v>3</v>
      </c>
      <c r="K27" s="2">
        <f>I27*J27</f>
        <v>0.30000000000000004</v>
      </c>
    </row>
    <row r="28" spans="1:12" ht="12.75">
      <c r="A28" s="1" t="s">
        <v>19</v>
      </c>
      <c r="B28" s="2">
        <f>SUM(B20:B27)</f>
        <v>41.57986757802637</v>
      </c>
      <c r="C28" s="2">
        <f>SUM(C20:C27)</f>
        <v>41.584403411516696</v>
      </c>
      <c r="D28" s="2">
        <f>SUM(D20:D27)</f>
        <v>41.680416915785834</v>
      </c>
      <c r="E28" s="2">
        <f>SUM(E20:E27)</f>
        <v>41.59374425785351</v>
      </c>
      <c r="F28" s="2"/>
      <c r="G28" s="2">
        <f>AVERAGE(B28:E28)</f>
        <v>41.6096080407956</v>
      </c>
      <c r="H28" s="2">
        <f>STDEV(B28:E28)</f>
        <v>0.04755812180960115</v>
      </c>
      <c r="I28" s="2">
        <v>41.51</v>
      </c>
      <c r="J28" s="2"/>
      <c r="K28" s="7">
        <f>SUM(K20:K27)</f>
        <v>144</v>
      </c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8"/>
      <c r="L29" s="2"/>
    </row>
    <row r="30" spans="1:12" ht="12.75">
      <c r="A30" s="1" t="s">
        <v>61</v>
      </c>
      <c r="B30" s="2">
        <v>48.08100769620711</v>
      </c>
      <c r="C30" s="2">
        <v>45.98076517410845</v>
      </c>
      <c r="D30" s="2">
        <v>46.03033012851777</v>
      </c>
      <c r="E30" s="2">
        <v>47.13445660194946</v>
      </c>
      <c r="F30" s="2"/>
      <c r="G30" s="2">
        <f>AVERAGE(B30:E30)</f>
        <v>46.8066399001957</v>
      </c>
      <c r="H30" s="2">
        <f>STDEV(B30:E30)</f>
        <v>1.002696862507873</v>
      </c>
      <c r="I30" s="6">
        <v>46.81</v>
      </c>
      <c r="J30" s="2"/>
      <c r="K30" s="2" t="s">
        <v>63</v>
      </c>
      <c r="L30" s="2">
        <f>I30/2</f>
        <v>23.405</v>
      </c>
    </row>
    <row r="31" spans="2:12" ht="12.75">
      <c r="B31" s="2"/>
      <c r="C31" s="2"/>
      <c r="D31" s="2"/>
      <c r="E31" s="2"/>
      <c r="F31" s="2"/>
      <c r="G31" s="2"/>
      <c r="H31" s="2"/>
      <c r="I31" s="6"/>
      <c r="J31" s="2"/>
      <c r="K31" s="2"/>
      <c r="L31" s="2"/>
    </row>
    <row r="32" spans="1:11" ht="20.25">
      <c r="A32" s="2" t="s">
        <v>52</v>
      </c>
      <c r="B32" s="2"/>
      <c r="C32" s="3" t="s">
        <v>54</v>
      </c>
      <c r="D32" s="2"/>
      <c r="E32" s="2"/>
      <c r="F32" s="2"/>
      <c r="G32" s="2"/>
      <c r="H32" s="2"/>
      <c r="I32" s="2"/>
      <c r="J32" s="2"/>
      <c r="K32" s="2"/>
    </row>
    <row r="33" spans="1:16" ht="23.25">
      <c r="A33" s="1" t="s">
        <v>53</v>
      </c>
      <c r="C33" s="3" t="s">
        <v>62</v>
      </c>
      <c r="P33" s="1" t="s">
        <v>66</v>
      </c>
    </row>
    <row r="34" ht="13.5">
      <c r="D34"/>
    </row>
    <row r="35" spans="1:8" ht="12.75">
      <c r="A35" s="1" t="s">
        <v>30</v>
      </c>
      <c r="B35" s="1" t="s">
        <v>31</v>
      </c>
      <c r="C35" s="1" t="s">
        <v>32</v>
      </c>
      <c r="D35" s="1" t="s">
        <v>33</v>
      </c>
      <c r="E35" s="1" t="s">
        <v>34</v>
      </c>
      <c r="F35" s="1" t="s">
        <v>35</v>
      </c>
      <c r="G35" s="1" t="s">
        <v>36</v>
      </c>
      <c r="H35" s="1" t="s">
        <v>37</v>
      </c>
    </row>
    <row r="36" spans="1:8" ht="12.75">
      <c r="A36" s="1" t="s">
        <v>38</v>
      </c>
      <c r="B36" s="1" t="s">
        <v>9</v>
      </c>
      <c r="C36" s="1" t="s">
        <v>39</v>
      </c>
      <c r="D36" s="1">
        <v>20</v>
      </c>
      <c r="E36" s="1">
        <v>10</v>
      </c>
      <c r="F36" s="1">
        <v>800</v>
      </c>
      <c r="G36" s="1">
        <v>-800</v>
      </c>
      <c r="H36" s="1" t="s">
        <v>40</v>
      </c>
    </row>
    <row r="37" spans="1:8" ht="12.75">
      <c r="A37" s="1" t="s">
        <v>38</v>
      </c>
      <c r="B37" s="1" t="s">
        <v>20</v>
      </c>
      <c r="C37" s="1" t="s">
        <v>39</v>
      </c>
      <c r="D37" s="1">
        <v>20</v>
      </c>
      <c r="E37" s="1">
        <v>10</v>
      </c>
      <c r="F37" s="1">
        <v>600</v>
      </c>
      <c r="G37" s="1">
        <v>-600</v>
      </c>
      <c r="H37" s="1" t="s">
        <v>41</v>
      </c>
    </row>
    <row r="38" spans="1:8" ht="12.75">
      <c r="A38" s="1" t="s">
        <v>38</v>
      </c>
      <c r="B38" s="1" t="s">
        <v>21</v>
      </c>
      <c r="C38" s="1" t="s">
        <v>39</v>
      </c>
      <c r="D38" s="1">
        <v>20</v>
      </c>
      <c r="E38" s="1">
        <v>10</v>
      </c>
      <c r="F38" s="1">
        <v>600</v>
      </c>
      <c r="G38" s="1">
        <v>-600</v>
      </c>
      <c r="H38" s="1" t="s">
        <v>42</v>
      </c>
    </row>
    <row r="39" spans="1:8" ht="12.75">
      <c r="A39" s="1" t="s">
        <v>38</v>
      </c>
      <c r="B39" s="1" t="s">
        <v>22</v>
      </c>
      <c r="C39" s="1" t="s">
        <v>39</v>
      </c>
      <c r="D39" s="1">
        <v>20</v>
      </c>
      <c r="E39" s="1">
        <v>10</v>
      </c>
      <c r="F39" s="1">
        <v>600</v>
      </c>
      <c r="G39" s="1">
        <v>-600</v>
      </c>
      <c r="H39" s="1" t="s">
        <v>43</v>
      </c>
    </row>
    <row r="40" spans="1:8" ht="12.75">
      <c r="A40" s="1" t="s">
        <v>38</v>
      </c>
      <c r="B40" s="1" t="s">
        <v>23</v>
      </c>
      <c r="C40" s="1" t="s">
        <v>39</v>
      </c>
      <c r="D40" s="1">
        <v>20</v>
      </c>
      <c r="E40" s="1">
        <v>10</v>
      </c>
      <c r="F40" s="1">
        <v>600</v>
      </c>
      <c r="G40" s="1">
        <v>-600</v>
      </c>
      <c r="H40" s="1" t="s">
        <v>44</v>
      </c>
    </row>
    <row r="41" spans="1:8" ht="12.75">
      <c r="A41" s="1" t="s">
        <v>45</v>
      </c>
      <c r="B41" s="1" t="s">
        <v>24</v>
      </c>
      <c r="C41" s="1" t="s">
        <v>39</v>
      </c>
      <c r="D41" s="1">
        <v>20</v>
      </c>
      <c r="E41" s="1">
        <v>10</v>
      </c>
      <c r="F41" s="1">
        <v>600</v>
      </c>
      <c r="G41" s="1">
        <v>-600</v>
      </c>
      <c r="H41" s="1" t="s">
        <v>46</v>
      </c>
    </row>
    <row r="42" spans="1:8" ht="12.75">
      <c r="A42" s="1" t="s">
        <v>45</v>
      </c>
      <c r="B42" s="1" t="s">
        <v>25</v>
      </c>
      <c r="C42" s="1" t="s">
        <v>39</v>
      </c>
      <c r="D42" s="1">
        <v>20</v>
      </c>
      <c r="E42" s="1">
        <v>10</v>
      </c>
      <c r="F42" s="1">
        <v>600</v>
      </c>
      <c r="G42" s="1">
        <v>-600</v>
      </c>
      <c r="H42" s="1" t="s">
        <v>43</v>
      </c>
    </row>
    <row r="43" spans="1:8" ht="12.75">
      <c r="A43" s="1" t="s">
        <v>45</v>
      </c>
      <c r="B43" s="1" t="s">
        <v>26</v>
      </c>
      <c r="C43" s="1" t="s">
        <v>39</v>
      </c>
      <c r="D43" s="1">
        <v>20</v>
      </c>
      <c r="E43" s="1">
        <v>10</v>
      </c>
      <c r="F43" s="1">
        <v>600</v>
      </c>
      <c r="G43" s="1">
        <v>-600</v>
      </c>
      <c r="H43" s="1" t="s">
        <v>47</v>
      </c>
    </row>
    <row r="44" spans="1:8" ht="12.75">
      <c r="A44" s="1" t="s">
        <v>45</v>
      </c>
      <c r="B44" s="1" t="s">
        <v>27</v>
      </c>
      <c r="C44" s="1" t="s">
        <v>39</v>
      </c>
      <c r="D44" s="1">
        <v>20</v>
      </c>
      <c r="E44" s="1">
        <v>10</v>
      </c>
      <c r="F44" s="1">
        <v>600</v>
      </c>
      <c r="G44" s="1">
        <v>-600</v>
      </c>
      <c r="H44" s="1" t="s">
        <v>48</v>
      </c>
    </row>
    <row r="45" spans="1:8" ht="12.75">
      <c r="A45" s="1" t="s">
        <v>45</v>
      </c>
      <c r="B45" s="1" t="s">
        <v>28</v>
      </c>
      <c r="C45" s="1" t="s">
        <v>39</v>
      </c>
      <c r="D45" s="1">
        <v>20</v>
      </c>
      <c r="E45" s="1">
        <v>10</v>
      </c>
      <c r="F45" s="1">
        <v>500</v>
      </c>
      <c r="G45" s="1">
        <v>-500</v>
      </c>
      <c r="H45" s="1" t="s">
        <v>49</v>
      </c>
    </row>
    <row r="46" spans="1:8" ht="12.75">
      <c r="A46" s="1" t="s">
        <v>50</v>
      </c>
      <c r="B46" s="1" t="s">
        <v>29</v>
      </c>
      <c r="C46" s="1" t="s">
        <v>39</v>
      </c>
      <c r="D46" s="1">
        <v>20</v>
      </c>
      <c r="E46" s="1">
        <v>10</v>
      </c>
      <c r="F46" s="1">
        <v>500</v>
      </c>
      <c r="G46" s="1">
        <v>-500</v>
      </c>
      <c r="H46" s="1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2008-05-01T01:52:02Z</dcterms:created>
  <dcterms:modified xsi:type="dcterms:W3CDTF">2008-05-01T01:54:34Z</dcterms:modified>
  <cp:category/>
  <cp:version/>
  <cp:contentType/>
  <cp:contentStatus/>
</cp:coreProperties>
</file>