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648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<sst xmlns="http://schemas.openxmlformats.org/spreadsheetml/2006/main" count="214" uniqueCount="103">
  <si>
    <t>ferrierite60982ferrierite60982ferrierite60982ferrierite60982ferrierite60982ferrierite60982ferrierite60982ferrierite60982ferrierite60982ferrierite60982ferrierite60982ferrierite60982ferrierite60982ferrierite60982ferrierite60982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</si>
  <si>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</si>
  <si>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</si>
  <si>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</si>
  <si>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</si>
  <si>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</si>
  <si>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</si>
  <si>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</si>
  <si>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</si>
  <si>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</si>
  <si>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</si>
  <si>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</si>
  <si>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</si>
  <si>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</si>
  <si>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</si>
  <si>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</si>
  <si>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</si>
  <si>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</si>
  <si>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</si>
  <si>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</si>
  <si>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</si>
  <si>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</si>
  <si>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</si>
  <si>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</si>
  <si>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</si>
  <si>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</si>
  <si>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</si>
  <si>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</si>
  <si>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</si>
  <si>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</si>
  <si>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</si>
  <si>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</si>
  <si>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</si>
  <si>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</si>
  <si>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</si>
  <si>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</si>
  <si>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</si>
  <si>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</si>
  <si>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</si>
  <si>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</si>
  <si>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</si>
  <si>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</si>
  <si>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</si>
  <si>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</si>
  <si>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</si>
  <si>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</si>
  <si>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</si>
  <si>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</si>
  <si>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</si>
  <si>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</si>
  <si>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</si>
  <si>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</si>
  <si>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</si>
  <si>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</si>
  <si>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</si>
  <si>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</si>
  <si>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</si>
  <si>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</si>
  <si>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</si>
  <si>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</si>
  <si>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</si>
  <si>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</si>
  <si>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</si>
  <si>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rutile1</t>
  </si>
  <si>
    <t>LIF</t>
  </si>
  <si>
    <t>rhod-791</t>
  </si>
  <si>
    <t>fayalite</t>
  </si>
  <si>
    <r>
      <t>(Mg,K,Ca)</t>
    </r>
    <r>
      <rPr>
        <vertAlign val="subscript"/>
        <sz val="14"/>
        <rFont val="Times New Roman"/>
        <family val="1"/>
      </rPr>
      <t>4.4</t>
    </r>
    <r>
      <rPr>
        <sz val="14"/>
        <rFont val="Times New Roman"/>
        <family val="1"/>
      </rPr>
      <t>(Si,Al)</t>
    </r>
    <r>
      <rPr>
        <vertAlign val="subscript"/>
        <sz val="14"/>
        <rFont val="Times New Roman"/>
        <family val="1"/>
      </rPr>
      <t>36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</si>
  <si>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</si>
  <si>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</si>
  <si>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</si>
  <si>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</si>
  <si>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</si>
  <si>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</si>
  <si>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</si>
  <si>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</si>
  <si>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</si>
  <si>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</si>
  <si>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</si>
  <si>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</si>
  <si>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</si>
  <si>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</si>
  <si>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</si>
  <si>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Total</t>
  </si>
  <si>
    <t>3O</t>
  </si>
  <si>
    <r>
      <t>(Ca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)CO</t>
    </r>
    <r>
      <rPr>
        <vertAlign val="subscript"/>
        <sz val="14"/>
        <rFont val="Times New Roman"/>
        <family val="1"/>
      </rPr>
      <t>3</t>
    </r>
  </si>
  <si>
    <t>not present</t>
  </si>
  <si>
    <t xml:space="preserve"> </t>
  </si>
  <si>
    <t>WDS scan:</t>
  </si>
  <si>
    <t>average</t>
  </si>
  <si>
    <t>stdev</t>
  </si>
  <si>
    <t>in formula</t>
  </si>
  <si>
    <t>(+) charges</t>
  </si>
  <si>
    <t>H</t>
  </si>
  <si>
    <t>H2O*</t>
  </si>
  <si>
    <t>light phase from the BS picture is calcite on ferrierite 60982</t>
  </si>
  <si>
    <t>darker phase from the BS picture</t>
  </si>
  <si>
    <t xml:space="preserve">light phase WDS scan:  Ca Mg Mn &lt;Fe </t>
  </si>
  <si>
    <t>Dark phase: Ca Mg &lt;Fe Si Al</t>
  </si>
  <si>
    <t>ideal</t>
  </si>
  <si>
    <t>measured</t>
  </si>
  <si>
    <r>
      <t>(Mg</t>
    </r>
    <r>
      <rPr>
        <vertAlign val="subscript"/>
        <sz val="14"/>
        <rFont val="Times New Roman"/>
        <family val="1"/>
      </rPr>
      <t>1.70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0.83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0.49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Ca0.21)</t>
    </r>
    <r>
      <rPr>
        <vertAlign val="subscript"/>
        <sz val="14"/>
        <rFont val="Times New Roman"/>
        <family val="1"/>
      </rPr>
      <t>Σ=3.49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30.01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5.99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·20.71H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</si>
  <si>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* = estimated by difference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</si>
</sst>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workbookViewId="0" topLeftCell="A1">
      <selection activeCell="J31" sqref="J3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1:21" ht="12.75">
      <c r="A2" s="14" t="s">
        <v>96</v>
      </c>
      <c r="B2" s="14"/>
      <c r="C2" s="14"/>
      <c r="D2" s="14"/>
      <c r="E2" s="14"/>
      <c r="S2" s="1" t="s">
        <v>88</v>
      </c>
      <c r="U2" s="13" t="s">
        <v>98</v>
      </c>
    </row>
    <row r="3" spans="2:16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9" ht="12.75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R4" s="1" t="s">
        <v>89</v>
      </c>
      <c r="S4" s="1" t="s">
        <v>90</v>
      </c>
    </row>
    <row r="5" spans="1:23" ht="12.75">
      <c r="A5" s="1" t="s">
        <v>26</v>
      </c>
      <c r="B5" s="2">
        <v>69.83</v>
      </c>
      <c r="C5" s="2">
        <v>62.28</v>
      </c>
      <c r="D5" s="2">
        <v>70.45</v>
      </c>
      <c r="E5" s="2">
        <v>68.42</v>
      </c>
      <c r="F5" s="2">
        <v>69.09</v>
      </c>
      <c r="G5" s="2">
        <v>68.5</v>
      </c>
      <c r="H5" s="2">
        <v>70.1</v>
      </c>
      <c r="I5" s="2">
        <v>68.11</v>
      </c>
      <c r="J5" s="2">
        <v>69.42</v>
      </c>
      <c r="K5" s="2">
        <v>68.03</v>
      </c>
      <c r="L5" s="2">
        <v>68.98</v>
      </c>
      <c r="M5" s="2">
        <v>68.7</v>
      </c>
      <c r="N5" s="2">
        <v>67.9</v>
      </c>
      <c r="O5" s="2">
        <v>68.13</v>
      </c>
      <c r="P5" s="2">
        <v>68.9</v>
      </c>
      <c r="Q5" s="2"/>
      <c r="R5" s="2">
        <f>AVERAGE(B5:P5)</f>
        <v>68.456</v>
      </c>
      <c r="S5" s="2">
        <f>STDEV(B5:P5)</f>
        <v>1.8763939580251823</v>
      </c>
      <c r="T5" s="2"/>
      <c r="U5" s="2"/>
      <c r="V5" s="2"/>
      <c r="W5" s="2"/>
    </row>
    <row r="6" spans="1:23" ht="12.75">
      <c r="A6" s="1" t="s">
        <v>25</v>
      </c>
      <c r="B6" s="2">
        <v>10.86</v>
      </c>
      <c r="C6" s="2">
        <v>10.12</v>
      </c>
      <c r="D6" s="2">
        <v>11.21</v>
      </c>
      <c r="E6" s="2">
        <v>11.23</v>
      </c>
      <c r="F6" s="2">
        <v>11.12</v>
      </c>
      <c r="G6" s="2">
        <v>11.15</v>
      </c>
      <c r="H6" s="2">
        <v>11.14</v>
      </c>
      <c r="I6" s="2">
        <v>11.27</v>
      </c>
      <c r="J6" s="2">
        <v>11.02</v>
      </c>
      <c r="K6" s="2">
        <v>11.17</v>
      </c>
      <c r="L6" s="2">
        <v>11.4</v>
      </c>
      <c r="M6" s="2">
        <v>11.08</v>
      </c>
      <c r="N6" s="2">
        <v>11.26</v>
      </c>
      <c r="O6" s="2">
        <v>11.65</v>
      </c>
      <c r="P6" s="2">
        <v>10.41</v>
      </c>
      <c r="Q6" s="2"/>
      <c r="R6" s="2">
        <f>AVERAGE(B6:P6)</f>
        <v>11.072666666666667</v>
      </c>
      <c r="S6" s="2">
        <f>STDEV(B6:P6)</f>
        <v>0.37560364114061534</v>
      </c>
      <c r="T6" s="2"/>
      <c r="U6" s="2"/>
      <c r="V6" s="2"/>
      <c r="W6" s="2"/>
    </row>
    <row r="7" spans="1:23" ht="12.75">
      <c r="A7" s="1" t="s">
        <v>24</v>
      </c>
      <c r="B7" s="2">
        <v>2.38</v>
      </c>
      <c r="C7" s="2">
        <v>2.77</v>
      </c>
      <c r="D7" s="2">
        <v>2.64</v>
      </c>
      <c r="E7" s="2">
        <v>2.46</v>
      </c>
      <c r="F7" s="2">
        <v>2.55</v>
      </c>
      <c r="G7" s="2">
        <v>2.75</v>
      </c>
      <c r="H7" s="2">
        <v>2.56</v>
      </c>
      <c r="I7" s="2">
        <v>2.72</v>
      </c>
      <c r="J7" s="2">
        <v>2.57</v>
      </c>
      <c r="K7" s="2">
        <v>2.57</v>
      </c>
      <c r="L7" s="2">
        <v>2.69</v>
      </c>
      <c r="M7" s="2">
        <v>2.62</v>
      </c>
      <c r="N7" s="2">
        <v>2.62</v>
      </c>
      <c r="O7" s="2">
        <v>2.74</v>
      </c>
      <c r="P7" s="2">
        <v>2.05</v>
      </c>
      <c r="Q7" s="2"/>
      <c r="R7" s="2">
        <f>AVERAGE(B7:P7)</f>
        <v>2.579333333333333</v>
      </c>
      <c r="S7" s="2">
        <f>STDEV(B7:P7)</f>
        <v>0.18242284735771386</v>
      </c>
      <c r="T7" s="2"/>
      <c r="U7" s="2"/>
      <c r="V7" s="2"/>
      <c r="W7" s="2"/>
    </row>
    <row r="8" spans="1:23" ht="12.75">
      <c r="A8" s="1" t="s">
        <v>27</v>
      </c>
      <c r="B8" s="2">
        <v>1.92</v>
      </c>
      <c r="C8" s="2">
        <v>1.26</v>
      </c>
      <c r="D8" s="2">
        <v>1.26</v>
      </c>
      <c r="E8" s="2">
        <v>1.34</v>
      </c>
      <c r="F8" s="2">
        <v>1.33</v>
      </c>
      <c r="G8" s="2">
        <v>1.16</v>
      </c>
      <c r="H8" s="2">
        <v>1.24</v>
      </c>
      <c r="I8" s="2">
        <v>1.33</v>
      </c>
      <c r="J8" s="2">
        <v>1.73</v>
      </c>
      <c r="K8" s="2">
        <v>1.77</v>
      </c>
      <c r="L8" s="2">
        <v>1.6</v>
      </c>
      <c r="M8" s="2">
        <v>1.47</v>
      </c>
      <c r="N8" s="2">
        <v>1.47</v>
      </c>
      <c r="O8" s="2">
        <v>1.55</v>
      </c>
      <c r="P8" s="2">
        <v>1.81</v>
      </c>
      <c r="Q8" s="2"/>
      <c r="R8" s="2">
        <f>AVERAGE(B8:P8)</f>
        <v>1.4826666666666666</v>
      </c>
      <c r="S8" s="2">
        <f>STDEV(B8:P8)</f>
        <v>0.23753095036426783</v>
      </c>
      <c r="T8" s="2"/>
      <c r="U8" s="2"/>
      <c r="V8" s="2"/>
      <c r="W8" s="2"/>
    </row>
    <row r="9" spans="1:23" ht="12.75">
      <c r="A9" s="1" t="s">
        <v>31</v>
      </c>
      <c r="B9" s="2">
        <v>0.76</v>
      </c>
      <c r="C9" s="2">
        <v>7.39</v>
      </c>
      <c r="D9" s="2">
        <v>1.02</v>
      </c>
      <c r="E9" s="2">
        <v>1.22</v>
      </c>
      <c r="F9" s="2">
        <v>1.24</v>
      </c>
      <c r="G9" s="2">
        <v>0.75</v>
      </c>
      <c r="H9" s="2">
        <v>0.58</v>
      </c>
      <c r="I9" s="2">
        <v>1.19</v>
      </c>
      <c r="J9" s="2">
        <v>1.07</v>
      </c>
      <c r="K9" s="2">
        <v>0.71</v>
      </c>
      <c r="L9" s="2">
        <v>0.47</v>
      </c>
      <c r="M9" s="2">
        <v>0.6</v>
      </c>
      <c r="N9" s="2">
        <v>0.55</v>
      </c>
      <c r="O9" s="2">
        <v>0.46</v>
      </c>
      <c r="P9" s="2">
        <v>1.69</v>
      </c>
      <c r="Q9" s="2"/>
      <c r="R9" s="2">
        <f>AVERAGE(B9:P9)</f>
        <v>1.3133333333333335</v>
      </c>
      <c r="S9" s="2">
        <f>STDEV(B9:P9)</f>
        <v>1.7175259060914443</v>
      </c>
      <c r="T9" s="2"/>
      <c r="U9" s="2"/>
      <c r="V9" s="2"/>
      <c r="W9" s="2"/>
    </row>
    <row r="10" spans="1:23" ht="12.75">
      <c r="A10" s="1" t="s">
        <v>28</v>
      </c>
      <c r="B10" s="2">
        <v>0.49</v>
      </c>
      <c r="C10" s="2">
        <v>0.34</v>
      </c>
      <c r="D10" s="2">
        <v>0.53</v>
      </c>
      <c r="E10" s="2">
        <v>0.51</v>
      </c>
      <c r="F10" s="2">
        <v>0.47</v>
      </c>
      <c r="G10" s="2">
        <v>0.36</v>
      </c>
      <c r="H10" s="2">
        <v>0.45</v>
      </c>
      <c r="I10" s="2">
        <v>0.45</v>
      </c>
      <c r="J10" s="2">
        <v>0.54</v>
      </c>
      <c r="K10" s="2">
        <v>0.47</v>
      </c>
      <c r="L10" s="2">
        <v>0.45</v>
      </c>
      <c r="M10" s="2">
        <v>0.39</v>
      </c>
      <c r="N10" s="2">
        <v>0.37</v>
      </c>
      <c r="O10" s="2">
        <v>0.5</v>
      </c>
      <c r="P10" s="2">
        <v>0.41</v>
      </c>
      <c r="Q10" s="2"/>
      <c r="R10" s="2">
        <f>AVERAGE(B10:P10)</f>
        <v>0.4486666666666667</v>
      </c>
      <c r="S10" s="2">
        <f>STDEV(B10:P10)</f>
        <v>0.06254902838878437</v>
      </c>
      <c r="T10" s="2"/>
      <c r="U10" s="2"/>
      <c r="V10" s="2"/>
      <c r="W10" s="2"/>
    </row>
    <row r="11" spans="1:23" ht="12.75">
      <c r="A11" s="1" t="s">
        <v>23</v>
      </c>
      <c r="B11" s="2">
        <v>0.76</v>
      </c>
      <c r="C11" s="2">
        <v>0.37</v>
      </c>
      <c r="D11" s="2">
        <v>0.38</v>
      </c>
      <c r="E11" s="2">
        <v>0.31</v>
      </c>
      <c r="F11" s="2">
        <v>0.31</v>
      </c>
      <c r="G11" s="2">
        <v>0.22</v>
      </c>
      <c r="H11" s="2">
        <v>0.18</v>
      </c>
      <c r="I11" s="2">
        <v>0.48</v>
      </c>
      <c r="J11" s="2">
        <v>0.7</v>
      </c>
      <c r="K11" s="2">
        <v>0.53</v>
      </c>
      <c r="L11" s="2">
        <v>0.33</v>
      </c>
      <c r="M11" s="2">
        <v>0.29</v>
      </c>
      <c r="N11" s="2">
        <v>0.48</v>
      </c>
      <c r="O11" s="2">
        <v>0.43</v>
      </c>
      <c r="P11" s="2">
        <v>0.55</v>
      </c>
      <c r="Q11" s="2"/>
      <c r="R11" s="2">
        <f>AVERAGE(B11:P11)</f>
        <v>0.4213333333333333</v>
      </c>
      <c r="S11" s="2">
        <f>STDEV(B11:P11)</f>
        <v>0.1650050504277572</v>
      </c>
      <c r="T11" s="2"/>
      <c r="U11" s="2"/>
      <c r="V11" s="2"/>
      <c r="W11" s="2"/>
    </row>
    <row r="12" spans="1:23" s="10" customFormat="1" ht="12.75">
      <c r="A12" s="10" t="s">
        <v>30</v>
      </c>
      <c r="B12" s="11">
        <v>0</v>
      </c>
      <c r="C12" s="11">
        <v>0.02</v>
      </c>
      <c r="D12" s="11">
        <v>0</v>
      </c>
      <c r="E12" s="11">
        <v>0.02</v>
      </c>
      <c r="F12" s="11">
        <v>0</v>
      </c>
      <c r="G12" s="11">
        <v>0</v>
      </c>
      <c r="H12" s="11">
        <v>0</v>
      </c>
      <c r="I12" s="11">
        <v>0.11</v>
      </c>
      <c r="J12" s="11">
        <v>0.02</v>
      </c>
      <c r="K12" s="11">
        <v>0</v>
      </c>
      <c r="L12" s="11">
        <v>0.05</v>
      </c>
      <c r="M12" s="11">
        <v>0</v>
      </c>
      <c r="N12" s="11">
        <v>0</v>
      </c>
      <c r="O12" s="11">
        <v>0.03</v>
      </c>
      <c r="P12" s="11">
        <v>0</v>
      </c>
      <c r="Q12" s="11"/>
      <c r="R12" s="11">
        <f>AVERAGE(B12:P12)</f>
        <v>0.016666666666666666</v>
      </c>
      <c r="S12" s="11">
        <f>STDEV(B12:P12)</f>
        <v>0.02992052966172383</v>
      </c>
      <c r="T12" s="11" t="s">
        <v>86</v>
      </c>
      <c r="U12" s="11"/>
      <c r="V12" s="11"/>
      <c r="W12" s="11"/>
    </row>
    <row r="13" spans="1:23" s="10" customFormat="1" ht="12.75">
      <c r="A13" s="10" t="s">
        <v>29</v>
      </c>
      <c r="B13" s="11">
        <v>0.02</v>
      </c>
      <c r="C13" s="11">
        <v>0</v>
      </c>
      <c r="D13" s="11">
        <v>0.01</v>
      </c>
      <c r="E13" s="11">
        <v>0.02</v>
      </c>
      <c r="F13" s="11">
        <v>0.02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/>
      <c r="R13" s="11">
        <f>AVERAGE(B13:P13)</f>
        <v>0.004666666666666667</v>
      </c>
      <c r="S13" s="11">
        <f>STDEV(B13:P13)</f>
        <v>0.008338093878327919</v>
      </c>
      <c r="T13" s="11" t="s">
        <v>86</v>
      </c>
      <c r="U13" s="11"/>
      <c r="V13" s="11"/>
      <c r="W13" s="11"/>
    </row>
    <row r="14" spans="1:23" ht="12.75">
      <c r="A14" s="1" t="s">
        <v>32</v>
      </c>
      <c r="B14" s="2">
        <v>87.02</v>
      </c>
      <c r="C14" s="2">
        <v>84.65</v>
      </c>
      <c r="D14" s="2">
        <v>87.58</v>
      </c>
      <c r="E14" s="2">
        <v>85.54</v>
      </c>
      <c r="F14" s="2">
        <v>86.14</v>
      </c>
      <c r="G14" s="2">
        <v>84.88</v>
      </c>
      <c r="H14" s="2">
        <v>86.27</v>
      </c>
      <c r="I14" s="2">
        <v>85.67</v>
      </c>
      <c r="J14" s="2">
        <v>87.15</v>
      </c>
      <c r="K14" s="2">
        <v>85.26</v>
      </c>
      <c r="L14" s="2">
        <v>86.04</v>
      </c>
      <c r="M14" s="2">
        <v>85.14</v>
      </c>
      <c r="N14" s="2">
        <v>84.76</v>
      </c>
      <c r="O14" s="2">
        <v>85.52</v>
      </c>
      <c r="P14" s="2">
        <v>85.97</v>
      </c>
      <c r="Q14" s="2"/>
      <c r="R14" s="2">
        <f>AVERAGE(B14:P14)</f>
        <v>85.83933333333333</v>
      </c>
      <c r="S14" s="2">
        <f>STDEV(B14:P14)</f>
        <v>0.8871983726220324</v>
      </c>
      <c r="T14" s="2"/>
      <c r="U14" s="2"/>
      <c r="V14" s="2"/>
      <c r="W14" s="2"/>
    </row>
    <row r="15" spans="1:23" ht="12.75">
      <c r="A15" s="1" t="s">
        <v>94</v>
      </c>
      <c r="B15" s="2">
        <f>100-SUM(B5:B11)</f>
        <v>13</v>
      </c>
      <c r="C15" s="2">
        <f aca="true" t="shared" si="0" ref="C15:P15">100-SUM(C5:C11)</f>
        <v>15.469999999999985</v>
      </c>
      <c r="D15" s="2">
        <f t="shared" si="0"/>
        <v>12.510000000000005</v>
      </c>
      <c r="E15" s="2">
        <f t="shared" si="0"/>
        <v>14.509999999999991</v>
      </c>
      <c r="F15" s="2">
        <f t="shared" si="0"/>
        <v>13.89</v>
      </c>
      <c r="G15" s="2">
        <f t="shared" si="0"/>
        <v>15.11</v>
      </c>
      <c r="H15" s="2">
        <f t="shared" si="0"/>
        <v>13.75</v>
      </c>
      <c r="I15" s="2">
        <f t="shared" si="0"/>
        <v>14.450000000000003</v>
      </c>
      <c r="J15" s="2">
        <f t="shared" si="0"/>
        <v>12.950000000000003</v>
      </c>
      <c r="K15" s="2">
        <f t="shared" si="0"/>
        <v>14.750000000000014</v>
      </c>
      <c r="L15" s="2">
        <f t="shared" si="0"/>
        <v>14.079999999999998</v>
      </c>
      <c r="M15" s="2">
        <f t="shared" si="0"/>
        <v>14.849999999999994</v>
      </c>
      <c r="N15" s="2">
        <f t="shared" si="0"/>
        <v>15.34999999999998</v>
      </c>
      <c r="O15" s="2">
        <f t="shared" si="0"/>
        <v>14.540000000000006</v>
      </c>
      <c r="P15" s="2">
        <f t="shared" si="0"/>
        <v>14.180000000000007</v>
      </c>
      <c r="Q15" s="2"/>
      <c r="R15" s="2">
        <f>AVERAGE(B15:P15)</f>
        <v>14.225999999999999</v>
      </c>
      <c r="S15" s="2">
        <f>STDEV(B15:P15)</f>
        <v>0.8833604667890349</v>
      </c>
      <c r="T15" s="2"/>
      <c r="U15" s="2"/>
      <c r="V15" s="2"/>
      <c r="W15" s="2"/>
    </row>
    <row r="16" spans="1:23" ht="12.75">
      <c r="A16" s="1" t="s">
        <v>102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 t="s">
        <v>33</v>
      </c>
      <c r="B18" s="2" t="s">
        <v>34</v>
      </c>
      <c r="C18" s="2" t="s">
        <v>35</v>
      </c>
      <c r="D18" s="2" t="s">
        <v>36</v>
      </c>
      <c r="E18" s="5">
        <v>72</v>
      </c>
      <c r="F18" s="2" t="s">
        <v>37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 t="s">
        <v>89</v>
      </c>
      <c r="S18" s="1" t="s">
        <v>90</v>
      </c>
      <c r="T18" s="2" t="s">
        <v>91</v>
      </c>
      <c r="U18" s="2"/>
      <c r="V18" s="2" t="s">
        <v>92</v>
      </c>
      <c r="W18" s="2"/>
    </row>
    <row r="19" spans="1:22" ht="12.75">
      <c r="A19" s="1" t="s">
        <v>41</v>
      </c>
      <c r="B19" s="2">
        <v>30.37389311844861</v>
      </c>
      <c r="C19" s="2">
        <v>29.063760996252228</v>
      </c>
      <c r="D19" s="2">
        <v>30.32892903436478</v>
      </c>
      <c r="E19" s="2">
        <v>30.20708337498065</v>
      </c>
      <c r="F19" s="2">
        <v>30.271380567314498</v>
      </c>
      <c r="G19" s="2">
        <v>30.29905873507274</v>
      </c>
      <c r="H19" s="2">
        <v>30.470362846551513</v>
      </c>
      <c r="I19" s="2">
        <v>30.087310994302076</v>
      </c>
      <c r="J19" s="2">
        <v>30.21754156926827</v>
      </c>
      <c r="K19" s="2">
        <v>30.165098997947947</v>
      </c>
      <c r="L19" s="2">
        <v>30.221355264273054</v>
      </c>
      <c r="M19" s="2">
        <v>30.34004043124924</v>
      </c>
      <c r="N19" s="2">
        <v>30.20178150068465</v>
      </c>
      <c r="O19" s="2">
        <v>30.045168811802473</v>
      </c>
      <c r="P19" s="2">
        <v>30.47178302381029</v>
      </c>
      <c r="Q19" s="2"/>
      <c r="R19" s="2">
        <f aca="true" t="shared" si="1" ref="R19:R25">AVERAGE(B19:P19)</f>
        <v>30.184303284421535</v>
      </c>
      <c r="S19" s="2">
        <f aca="true" t="shared" si="2" ref="S19:S25">STDEV(B19:P19)</f>
        <v>0.3332087178673883</v>
      </c>
      <c r="T19" s="12">
        <f>36-T20</f>
        <v>30.009999999999998</v>
      </c>
      <c r="U19" s="1">
        <v>4</v>
      </c>
      <c r="V19" s="2">
        <f>T19*U19</f>
        <v>120.03999999999999</v>
      </c>
    </row>
    <row r="20" spans="1:22" ht="12.75">
      <c r="A20" s="1" t="s">
        <v>40</v>
      </c>
      <c r="B20" s="2">
        <v>5.567291672985126</v>
      </c>
      <c r="C20" s="2">
        <v>5.56595195589242</v>
      </c>
      <c r="D20" s="2">
        <v>5.687709690821467</v>
      </c>
      <c r="E20" s="2">
        <v>5.843340740296821</v>
      </c>
      <c r="F20" s="2">
        <v>5.7421899369458815</v>
      </c>
      <c r="G20" s="2">
        <v>5.812582955689382</v>
      </c>
      <c r="H20" s="2">
        <v>5.7069035130723655</v>
      </c>
      <c r="I20" s="2">
        <v>5.867487081032439</v>
      </c>
      <c r="J20" s="2">
        <v>5.653427727552244</v>
      </c>
      <c r="K20" s="2">
        <v>5.837315785616583</v>
      </c>
      <c r="L20" s="2">
        <v>5.886421119850213</v>
      </c>
      <c r="M20" s="2">
        <v>5.767065841747899</v>
      </c>
      <c r="N20" s="2">
        <v>5.902784234859032</v>
      </c>
      <c r="O20" s="2">
        <v>6.055052542852834</v>
      </c>
      <c r="P20" s="2">
        <v>5.426066425214851</v>
      </c>
      <c r="Q20" s="2"/>
      <c r="R20" s="2">
        <f t="shared" si="1"/>
        <v>5.754772748295303</v>
      </c>
      <c r="S20" s="2">
        <f t="shared" si="2"/>
        <v>0.15953734492508564</v>
      </c>
      <c r="T20" s="12">
        <v>5.99</v>
      </c>
      <c r="U20" s="1">
        <v>3</v>
      </c>
      <c r="V20" s="2">
        <f aca="true" t="shared" si="3" ref="V20:V25">T20*U20</f>
        <v>17.97</v>
      </c>
    </row>
    <row r="21" spans="1:22" ht="12.75">
      <c r="A21" s="1" t="s">
        <v>39</v>
      </c>
      <c r="B21" s="2">
        <v>1.5432771320925076</v>
      </c>
      <c r="C21" s="2">
        <v>1.9270435262663637</v>
      </c>
      <c r="D21" s="2">
        <v>1.6942931300813007</v>
      </c>
      <c r="E21" s="2">
        <v>1.6190839852406613</v>
      </c>
      <c r="F21" s="2">
        <v>1.6655810126315098</v>
      </c>
      <c r="G21" s="2">
        <v>1.8133423517753473</v>
      </c>
      <c r="H21" s="2">
        <v>1.6588538261262258</v>
      </c>
      <c r="I21" s="2">
        <v>1.7912241848969397</v>
      </c>
      <c r="J21" s="2">
        <v>1.6676933146146513</v>
      </c>
      <c r="K21" s="2">
        <v>1.6988144752997445</v>
      </c>
      <c r="L21" s="2">
        <v>1.7569183213206485</v>
      </c>
      <c r="M21" s="2">
        <v>1.7249211806602514</v>
      </c>
      <c r="N21" s="2">
        <v>1.737291216267093</v>
      </c>
      <c r="O21" s="2">
        <v>1.8013386519321903</v>
      </c>
      <c r="P21" s="2">
        <v>1.3515778067915947</v>
      </c>
      <c r="Q21" s="2"/>
      <c r="R21" s="2">
        <f t="shared" si="1"/>
        <v>1.6967502743998018</v>
      </c>
      <c r="S21" s="2">
        <f t="shared" si="2"/>
        <v>0.13216398471525836</v>
      </c>
      <c r="T21" s="4">
        <v>1.7</v>
      </c>
      <c r="U21" s="1">
        <v>2</v>
      </c>
      <c r="V21" s="2">
        <f t="shared" si="3"/>
        <v>3.4</v>
      </c>
    </row>
    <row r="22" spans="1:22" ht="12.75">
      <c r="A22" s="1" t="s">
        <v>42</v>
      </c>
      <c r="B22" s="2">
        <v>1.0654134805810036</v>
      </c>
      <c r="C22" s="2">
        <v>0.7501226776556313</v>
      </c>
      <c r="D22" s="2">
        <v>0.6919985159922948</v>
      </c>
      <c r="E22" s="2">
        <v>0.7547255686736495</v>
      </c>
      <c r="F22" s="2">
        <v>0.7434079768269768</v>
      </c>
      <c r="G22" s="2">
        <v>0.6545684901513471</v>
      </c>
      <c r="H22" s="2">
        <v>0.6876062786110136</v>
      </c>
      <c r="I22" s="2">
        <v>0.7495190514070559</v>
      </c>
      <c r="J22" s="2">
        <v>0.9606809138849133</v>
      </c>
      <c r="K22" s="2">
        <v>1.0012351570336058</v>
      </c>
      <c r="L22" s="2">
        <v>0.8942712510996018</v>
      </c>
      <c r="M22" s="2">
        <v>0.8282001282180379</v>
      </c>
      <c r="N22" s="2">
        <v>0.8341394518175814</v>
      </c>
      <c r="O22" s="2">
        <v>0.8720201054808722</v>
      </c>
      <c r="P22" s="2">
        <v>1.0212116502948454</v>
      </c>
      <c r="Q22" s="2"/>
      <c r="R22" s="2">
        <f t="shared" si="1"/>
        <v>0.8339413798485621</v>
      </c>
      <c r="S22" s="2">
        <f t="shared" si="2"/>
        <v>0.13098058937127574</v>
      </c>
      <c r="T22" s="12">
        <v>0.83</v>
      </c>
      <c r="U22" s="1">
        <v>1</v>
      </c>
      <c r="V22" s="2">
        <f t="shared" si="3"/>
        <v>0.83</v>
      </c>
    </row>
    <row r="23" spans="1:22" ht="12.75">
      <c r="A23" s="1" t="s">
        <v>46</v>
      </c>
      <c r="B23" s="2">
        <v>0.2764572633596575</v>
      </c>
      <c r="C23" s="2">
        <v>2.8840556886850472</v>
      </c>
      <c r="D23" s="2">
        <v>0.3672250031585151</v>
      </c>
      <c r="E23" s="2">
        <v>0.4504447703269636</v>
      </c>
      <c r="F23" s="2">
        <v>0.4543543752446763</v>
      </c>
      <c r="G23" s="2">
        <v>0.2774315337982177</v>
      </c>
      <c r="H23" s="2">
        <v>0.2108354307268194</v>
      </c>
      <c r="I23" s="2">
        <v>0.4396179838728188</v>
      </c>
      <c r="J23" s="2">
        <v>0.38950612430396037</v>
      </c>
      <c r="K23" s="2">
        <v>0.2632804591763576</v>
      </c>
      <c r="L23" s="2">
        <v>0.17220454043814173</v>
      </c>
      <c r="M23" s="2">
        <v>0.22159842152381512</v>
      </c>
      <c r="N23" s="2">
        <v>0.204588618852659</v>
      </c>
      <c r="O23" s="2">
        <v>0.16964852390163115</v>
      </c>
      <c r="P23" s="2">
        <v>0.6250594766105799</v>
      </c>
      <c r="Q23" s="2"/>
      <c r="R23" s="2">
        <f t="shared" si="1"/>
        <v>0.49375388093199063</v>
      </c>
      <c r="S23" s="2">
        <f t="shared" si="2"/>
        <v>0.6738650335364861</v>
      </c>
      <c r="T23" s="4">
        <v>0.49</v>
      </c>
      <c r="U23" s="1">
        <v>2</v>
      </c>
      <c r="V23" s="2">
        <f t="shared" si="3"/>
        <v>0.98</v>
      </c>
    </row>
    <row r="24" spans="1:22" ht="12.75">
      <c r="A24" s="1" t="s">
        <v>38</v>
      </c>
      <c r="B24" s="2">
        <v>0.6409422429014688</v>
      </c>
      <c r="C24" s="2">
        <v>0.33477407505957407</v>
      </c>
      <c r="D24" s="2">
        <v>0.31718055831706565</v>
      </c>
      <c r="E24" s="2">
        <v>0.26535929422791765</v>
      </c>
      <c r="F24" s="2">
        <v>0.26334532578599856</v>
      </c>
      <c r="G24" s="2">
        <v>0.18867229468513447</v>
      </c>
      <c r="H24" s="2">
        <v>0.15169770070842512</v>
      </c>
      <c r="I24" s="2">
        <v>0.41111243895408106</v>
      </c>
      <c r="J24" s="2">
        <v>0.5907713750631641</v>
      </c>
      <c r="K24" s="2">
        <v>0.4556454509609604</v>
      </c>
      <c r="L24" s="2">
        <v>0.28031837777949636</v>
      </c>
      <c r="M24" s="2">
        <v>0.24831576980330342</v>
      </c>
      <c r="N24" s="2">
        <v>0.4139528810155833</v>
      </c>
      <c r="O24" s="2">
        <v>0.3676644169314054</v>
      </c>
      <c r="P24" s="2">
        <v>0.47161566280027367</v>
      </c>
      <c r="Q24" s="2"/>
      <c r="R24" s="2">
        <f>AVERAGE(B24:P24)</f>
        <v>0.3600911909995901</v>
      </c>
      <c r="S24" s="2">
        <f>STDEV(B24:P24)</f>
        <v>0.13931118635401557</v>
      </c>
      <c r="T24" s="12">
        <v>0.36</v>
      </c>
      <c r="U24" s="1">
        <v>1</v>
      </c>
      <c r="V24" s="2">
        <f t="shared" si="3"/>
        <v>0.36</v>
      </c>
    </row>
    <row r="25" spans="1:22" ht="12.75">
      <c r="A25" s="1" t="s">
        <v>43</v>
      </c>
      <c r="B25" s="2">
        <v>0.22836399643169916</v>
      </c>
      <c r="C25" s="2">
        <v>0.17000248234790216</v>
      </c>
      <c r="D25" s="2">
        <v>0.24446972464374356</v>
      </c>
      <c r="E25" s="2">
        <v>0.24125095257505874</v>
      </c>
      <c r="F25" s="2">
        <v>0.22064192076950467</v>
      </c>
      <c r="G25" s="2">
        <v>0.1706138183286409</v>
      </c>
      <c r="H25" s="2">
        <v>0.20957779077566532</v>
      </c>
      <c r="I25" s="2">
        <v>0.21298947589686504</v>
      </c>
      <c r="J25" s="2">
        <v>0.2518496867424412</v>
      </c>
      <c r="K25" s="2">
        <v>0.22329308720585436</v>
      </c>
      <c r="L25" s="2">
        <v>0.21124011548023433</v>
      </c>
      <c r="M25" s="2">
        <v>0.18454282368493566</v>
      </c>
      <c r="N25" s="2">
        <v>0.17633464480580577</v>
      </c>
      <c r="O25" s="2">
        <v>0.23625412507584917</v>
      </c>
      <c r="P25" s="2">
        <v>0.1942833746074217</v>
      </c>
      <c r="Q25" s="2"/>
      <c r="R25" s="2">
        <f t="shared" si="1"/>
        <v>0.21171386795810812</v>
      </c>
      <c r="S25" s="2">
        <f t="shared" si="2"/>
        <v>0.027227552084730895</v>
      </c>
      <c r="T25" s="4">
        <v>0.21</v>
      </c>
      <c r="U25" s="1">
        <v>2</v>
      </c>
      <c r="V25" s="2">
        <f t="shared" si="3"/>
        <v>0.42</v>
      </c>
    </row>
    <row r="26" spans="1:22" ht="12.75">
      <c r="A26" s="1" t="s">
        <v>83</v>
      </c>
      <c r="B26" s="2">
        <f>SUM(B19:B25)</f>
        <v>39.69563890680006</v>
      </c>
      <c r="C26" s="2">
        <f aca="true" t="shared" si="4" ref="C26:P26">SUM(C19:C25)</f>
        <v>40.695711402159176</v>
      </c>
      <c r="D26" s="2">
        <f t="shared" si="4"/>
        <v>39.331805657379164</v>
      </c>
      <c r="E26" s="2">
        <f t="shared" si="4"/>
        <v>39.381288686321724</v>
      </c>
      <c r="F26" s="2">
        <f t="shared" si="4"/>
        <v>39.36090111551905</v>
      </c>
      <c r="G26" s="2">
        <f t="shared" si="4"/>
        <v>39.2162701795008</v>
      </c>
      <c r="H26" s="2">
        <f t="shared" si="4"/>
        <v>39.09583738657203</v>
      </c>
      <c r="I26" s="2">
        <f t="shared" si="4"/>
        <v>39.55926121036227</v>
      </c>
      <c r="J26" s="2">
        <f t="shared" si="4"/>
        <v>39.731470711429644</v>
      </c>
      <c r="K26" s="2">
        <f t="shared" si="4"/>
        <v>39.64468341324105</v>
      </c>
      <c r="L26" s="2">
        <f t="shared" si="4"/>
        <v>39.422728990241396</v>
      </c>
      <c r="M26" s="2">
        <f t="shared" si="4"/>
        <v>39.31468459688748</v>
      </c>
      <c r="N26" s="2">
        <f t="shared" si="4"/>
        <v>39.47087254830241</v>
      </c>
      <c r="O26" s="2">
        <f t="shared" si="4"/>
        <v>39.54714717797725</v>
      </c>
      <c r="P26" s="2">
        <f t="shared" si="4"/>
        <v>39.56159742012986</v>
      </c>
      <c r="Q26" s="2"/>
      <c r="R26" s="2">
        <f>AVERAGE(B26:P26)</f>
        <v>39.5353266268549</v>
      </c>
      <c r="S26" s="2">
        <f>STDEV(B26:P26)</f>
        <v>0.36645629326715606</v>
      </c>
      <c r="T26" s="4"/>
      <c r="V26" s="5">
        <f>SUM(V19:V25)</f>
        <v>144</v>
      </c>
    </row>
    <row r="27" spans="2:2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"/>
      <c r="V27" s="2"/>
    </row>
    <row r="28" spans="1:23" ht="12.75">
      <c r="A28" s="1" t="s">
        <v>93</v>
      </c>
      <c r="B28" s="2">
        <v>38.19187560167997</v>
      </c>
      <c r="C28" s="2">
        <v>46.111485159807856</v>
      </c>
      <c r="D28" s="2">
        <v>36.73773357482303</v>
      </c>
      <c r="E28" s="2">
        <v>42.10605049586844</v>
      </c>
      <c r="F28" s="2">
        <v>40.4639128800076</v>
      </c>
      <c r="G28" s="2">
        <v>43.49828605323557</v>
      </c>
      <c r="H28" s="2">
        <v>39.895746744251774</v>
      </c>
      <c r="I28" s="2">
        <v>41.99006623866309</v>
      </c>
      <c r="J28" s="2">
        <v>38.097363387141236</v>
      </c>
      <c r="K28" s="2">
        <v>42.78296551057196</v>
      </c>
      <c r="L28" s="2">
        <v>40.89247264927909</v>
      </c>
      <c r="M28" s="2">
        <v>42.872969747807566</v>
      </c>
      <c r="N28" s="2">
        <v>44.21110206101772</v>
      </c>
      <c r="O28" s="2">
        <v>42.13652772418999</v>
      </c>
      <c r="P28" s="2">
        <v>41.41932636928032</v>
      </c>
      <c r="Q28" s="2"/>
      <c r="R28" s="2">
        <f>AVERAGE(B28:P28)</f>
        <v>41.427192279841684</v>
      </c>
      <c r="S28" s="2">
        <f>STDEV(B28:P28)</f>
        <v>2.4827502859310453</v>
      </c>
      <c r="T28" s="4">
        <f>R28/2</f>
        <v>20.713596139920842</v>
      </c>
      <c r="U28" s="2"/>
      <c r="W28" s="2"/>
    </row>
    <row r="29" spans="2:2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"/>
      <c r="U29" s="2"/>
      <c r="W29" s="2"/>
    </row>
    <row r="30" spans="2:23" ht="20.25">
      <c r="B30" s="2"/>
      <c r="C30" s="2"/>
      <c r="D30" s="2"/>
      <c r="E30" s="2"/>
      <c r="F30" s="2"/>
      <c r="G30" s="2" t="s">
        <v>99</v>
      </c>
      <c r="H30" s="2"/>
      <c r="I30" s="2"/>
      <c r="J30" s="3" t="s">
        <v>67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20.25">
      <c r="B31" s="2"/>
      <c r="C31" s="2"/>
      <c r="D31" s="2"/>
      <c r="E31" s="2"/>
      <c r="F31" s="2"/>
      <c r="G31" s="2" t="s">
        <v>100</v>
      </c>
      <c r="H31" s="2"/>
      <c r="I31" s="2"/>
      <c r="J31" s="3" t="s">
        <v>101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8.75"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6" ht="12.75">
      <c r="A33" s="1" t="s">
        <v>47</v>
      </c>
      <c r="B33" s="1" t="s">
        <v>48</v>
      </c>
      <c r="C33" s="1" t="s">
        <v>49</v>
      </c>
      <c r="D33" s="1" t="s">
        <v>50</v>
      </c>
      <c r="E33" s="1" t="s">
        <v>51</v>
      </c>
      <c r="F33" s="1" t="s">
        <v>52</v>
      </c>
      <c r="G33" s="1" t="s">
        <v>53</v>
      </c>
      <c r="H33" s="1" t="s">
        <v>54</v>
      </c>
      <c r="Q33" s="6"/>
      <c r="R33" s="2"/>
      <c r="S33" s="2"/>
      <c r="T33" s="7"/>
      <c r="U33" s="6"/>
      <c r="V33" s="6"/>
      <c r="W33" s="6"/>
      <c r="X33" s="6"/>
      <c r="Y33" s="6"/>
      <c r="Z33" s="6"/>
    </row>
    <row r="34" spans="1:26" ht="12.75">
      <c r="A34" s="1" t="s">
        <v>55</v>
      </c>
      <c r="B34" s="1" t="s">
        <v>38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  <c r="Q34" s="6"/>
      <c r="R34" s="2"/>
      <c r="S34" s="2"/>
      <c r="T34" s="7"/>
      <c r="U34" s="6"/>
      <c r="V34" s="6"/>
      <c r="W34" s="6"/>
      <c r="X34" s="6"/>
      <c r="Y34" s="6"/>
      <c r="Z34" s="6"/>
    </row>
    <row r="35" spans="1:26" ht="12.75">
      <c r="A35" s="1" t="s">
        <v>55</v>
      </c>
      <c r="B35" s="1" t="s">
        <v>41</v>
      </c>
      <c r="C35" s="1" t="s">
        <v>56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  <c r="Q35" s="8"/>
      <c r="R35" s="2"/>
      <c r="S35" s="2"/>
      <c r="T35" s="7"/>
      <c r="U35" s="6"/>
      <c r="V35" s="6"/>
      <c r="W35" s="6"/>
      <c r="X35" s="6"/>
      <c r="Y35" s="7"/>
      <c r="Z35" s="6"/>
    </row>
    <row r="36" spans="1:26" ht="12.75">
      <c r="A36" s="1" t="s">
        <v>55</v>
      </c>
      <c r="B36" s="1" t="s">
        <v>22</v>
      </c>
      <c r="C36" s="1" t="s">
        <v>56</v>
      </c>
      <c r="D36" s="1">
        <v>20</v>
      </c>
      <c r="E36" s="1">
        <v>10</v>
      </c>
      <c r="F36" s="1">
        <v>600</v>
      </c>
      <c r="G36" s="1">
        <v>-700</v>
      </c>
      <c r="H36" s="1" t="s">
        <v>59</v>
      </c>
      <c r="Q36" s="8"/>
      <c r="R36" s="2"/>
      <c r="S36" s="2"/>
      <c r="T36" s="7"/>
      <c r="U36" s="6"/>
      <c r="V36" s="6"/>
      <c r="W36" s="6"/>
      <c r="X36" s="6"/>
      <c r="Y36" s="7"/>
      <c r="Z36" s="6"/>
    </row>
    <row r="37" spans="1:26" ht="12.75">
      <c r="A37" s="1" t="s">
        <v>55</v>
      </c>
      <c r="B37" s="1" t="s">
        <v>39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58</v>
      </c>
      <c r="Q37" s="8"/>
      <c r="R37" s="2"/>
      <c r="S37" s="2"/>
      <c r="T37" s="7"/>
      <c r="U37" s="6"/>
      <c r="V37" s="6"/>
      <c r="W37" s="6"/>
      <c r="X37" s="6"/>
      <c r="Y37" s="7"/>
      <c r="Z37" s="6"/>
    </row>
    <row r="38" spans="1:26" ht="12.75">
      <c r="A38" s="1" t="s">
        <v>55</v>
      </c>
      <c r="B38" s="1" t="s">
        <v>40</v>
      </c>
      <c r="C38" s="1" t="s">
        <v>56</v>
      </c>
      <c r="D38" s="1">
        <v>20</v>
      </c>
      <c r="E38" s="1">
        <v>10</v>
      </c>
      <c r="F38" s="1">
        <v>600</v>
      </c>
      <c r="G38" s="1">
        <v>-600</v>
      </c>
      <c r="H38" s="1" t="s">
        <v>60</v>
      </c>
      <c r="Q38" s="8"/>
      <c r="R38" s="2"/>
      <c r="S38" s="2"/>
      <c r="T38" s="7"/>
      <c r="U38" s="6"/>
      <c r="V38" s="6"/>
      <c r="W38" s="6"/>
      <c r="X38" s="6"/>
      <c r="Y38" s="7"/>
      <c r="Z38" s="6"/>
    </row>
    <row r="39" spans="1:26" ht="12.75">
      <c r="A39" s="1" t="s">
        <v>61</v>
      </c>
      <c r="B39" s="1" t="s">
        <v>42</v>
      </c>
      <c r="C39" s="1" t="s">
        <v>56</v>
      </c>
      <c r="D39" s="1">
        <v>20</v>
      </c>
      <c r="E39" s="1">
        <v>10</v>
      </c>
      <c r="F39" s="1">
        <v>600</v>
      </c>
      <c r="G39" s="1">
        <v>-600</v>
      </c>
      <c r="H39" s="1" t="s">
        <v>62</v>
      </c>
      <c r="Q39" s="6"/>
      <c r="R39" s="2"/>
      <c r="S39" s="2"/>
      <c r="T39" s="6"/>
      <c r="U39" s="6"/>
      <c r="V39" s="6"/>
      <c r="W39" s="6"/>
      <c r="X39" s="6"/>
      <c r="Y39" s="6"/>
      <c r="Z39" s="6"/>
    </row>
    <row r="40" spans="1:26" ht="12.75">
      <c r="A40" s="1" t="s">
        <v>61</v>
      </c>
      <c r="B40" s="1" t="s">
        <v>43</v>
      </c>
      <c r="C40" s="1" t="s">
        <v>56</v>
      </c>
      <c r="D40" s="1">
        <v>20</v>
      </c>
      <c r="E40" s="1">
        <v>10</v>
      </c>
      <c r="F40" s="1">
        <v>600</v>
      </c>
      <c r="G40" s="1">
        <v>-600</v>
      </c>
      <c r="H40" s="1" t="s">
        <v>58</v>
      </c>
      <c r="Q40" s="6"/>
      <c r="R40" s="2"/>
      <c r="S40" s="2"/>
      <c r="T40" s="6"/>
      <c r="U40" s="6"/>
      <c r="V40" s="6"/>
      <c r="W40" s="6"/>
      <c r="X40" s="6"/>
      <c r="Y40" s="6"/>
      <c r="Z40" s="6"/>
    </row>
    <row r="41" spans="1:26" ht="12.75">
      <c r="A41" s="1" t="s">
        <v>61</v>
      </c>
      <c r="B41" s="1" t="s">
        <v>44</v>
      </c>
      <c r="C41" s="1" t="s">
        <v>56</v>
      </c>
      <c r="D41" s="1">
        <v>20</v>
      </c>
      <c r="E41" s="1">
        <v>10</v>
      </c>
      <c r="F41" s="1">
        <v>0</v>
      </c>
      <c r="G41" s="1">
        <v>-500</v>
      </c>
      <c r="H41" s="1" t="s">
        <v>63</v>
      </c>
      <c r="Q41" s="6"/>
      <c r="R41" s="2"/>
      <c r="S41" s="2"/>
      <c r="T41" s="6"/>
      <c r="U41" s="6"/>
      <c r="V41" s="6"/>
      <c r="W41" s="6"/>
      <c r="X41" s="6"/>
      <c r="Y41" s="6"/>
      <c r="Z41" s="6"/>
    </row>
    <row r="42" spans="1:26" ht="12.75">
      <c r="A42" s="1" t="s">
        <v>64</v>
      </c>
      <c r="B42" s="1" t="s">
        <v>45</v>
      </c>
      <c r="C42" s="1" t="s">
        <v>56</v>
      </c>
      <c r="D42" s="1">
        <v>20</v>
      </c>
      <c r="E42" s="1">
        <v>10</v>
      </c>
      <c r="F42" s="1">
        <v>500</v>
      </c>
      <c r="G42" s="1">
        <v>-500</v>
      </c>
      <c r="H42" s="1" t="s">
        <v>65</v>
      </c>
      <c r="Q42" s="6"/>
      <c r="R42" s="2"/>
      <c r="S42" s="2"/>
      <c r="T42" s="6"/>
      <c r="U42" s="6"/>
      <c r="V42" s="6"/>
      <c r="W42" s="6"/>
      <c r="X42" s="6"/>
      <c r="Y42" s="6"/>
      <c r="Z42" s="6"/>
    </row>
    <row r="43" spans="1:19" ht="12.75">
      <c r="A43" s="1" t="s">
        <v>64</v>
      </c>
      <c r="B43" s="1" t="s">
        <v>46</v>
      </c>
      <c r="C43" s="1" t="s">
        <v>56</v>
      </c>
      <c r="D43" s="1">
        <v>20</v>
      </c>
      <c r="E43" s="1">
        <v>10</v>
      </c>
      <c r="F43" s="1">
        <v>500</v>
      </c>
      <c r="G43" s="1">
        <v>-500</v>
      </c>
      <c r="H43" s="1" t="s">
        <v>66</v>
      </c>
      <c r="R43" s="2"/>
      <c r="S43" s="2"/>
    </row>
    <row r="44" spans="18:19" ht="12.75">
      <c r="R44" s="2"/>
      <c r="S44" s="2"/>
    </row>
    <row r="45" spans="1:19" ht="12.75">
      <c r="A45" s="14" t="s">
        <v>95</v>
      </c>
      <c r="B45" s="14"/>
      <c r="C45" s="14"/>
      <c r="D45" s="14"/>
      <c r="E45" s="14"/>
      <c r="F45" s="14"/>
      <c r="G45" s="14"/>
      <c r="H45" s="14"/>
      <c r="R45" s="2"/>
      <c r="S45" s="2"/>
    </row>
    <row r="46" spans="2:19" ht="12.75">
      <c r="B46" s="1" t="s">
        <v>68</v>
      </c>
      <c r="C46" s="1" t="s">
        <v>69</v>
      </c>
      <c r="D46" s="1" t="s">
        <v>70</v>
      </c>
      <c r="E46" s="1" t="s">
        <v>71</v>
      </c>
      <c r="F46" s="1" t="s">
        <v>72</v>
      </c>
      <c r="G46" s="1" t="s">
        <v>73</v>
      </c>
      <c r="H46" s="1" t="s">
        <v>74</v>
      </c>
      <c r="I46" s="1" t="s">
        <v>75</v>
      </c>
      <c r="J46" s="1" t="s">
        <v>76</v>
      </c>
      <c r="K46" s="1" t="s">
        <v>77</v>
      </c>
      <c r="L46" s="1" t="s">
        <v>78</v>
      </c>
      <c r="M46" s="1" t="s">
        <v>79</v>
      </c>
      <c r="N46" s="1" t="s">
        <v>80</v>
      </c>
      <c r="O46" s="1" t="s">
        <v>81</v>
      </c>
      <c r="P46" s="1" t="s">
        <v>82</v>
      </c>
      <c r="R46" s="2"/>
      <c r="S46" s="2"/>
    </row>
    <row r="47" spans="1:25" ht="12.75">
      <c r="A47" s="1" t="s">
        <v>16</v>
      </c>
      <c r="B47" s="1" t="s">
        <v>17</v>
      </c>
      <c r="C47" s="1" t="s">
        <v>18</v>
      </c>
      <c r="D47" s="1" t="s">
        <v>19</v>
      </c>
      <c r="E47" s="1" t="s">
        <v>20</v>
      </c>
      <c r="F47" s="1" t="s">
        <v>21</v>
      </c>
      <c r="R47" s="2"/>
      <c r="S47" s="2"/>
      <c r="T47" s="15" t="s">
        <v>97</v>
      </c>
      <c r="U47" s="14"/>
      <c r="V47" s="14"/>
      <c r="W47" s="14"/>
      <c r="X47" s="14"/>
      <c r="Y47" s="14"/>
    </row>
    <row r="48" spans="1:22" ht="12.75">
      <c r="A48" s="1" t="s">
        <v>24</v>
      </c>
      <c r="B48" s="2">
        <v>0.44</v>
      </c>
      <c r="C48" s="2">
        <v>0.5</v>
      </c>
      <c r="D48" s="2">
        <v>0.6</v>
      </c>
      <c r="E48" s="2">
        <v>0.49</v>
      </c>
      <c r="F48" s="2">
        <v>0.51</v>
      </c>
      <c r="G48" s="2">
        <v>0.49</v>
      </c>
      <c r="H48" s="2">
        <v>0.37</v>
      </c>
      <c r="I48" s="2">
        <v>0.31</v>
      </c>
      <c r="J48" s="2">
        <v>0.33</v>
      </c>
      <c r="K48" s="2">
        <v>0.22</v>
      </c>
      <c r="L48" s="2">
        <v>0.32</v>
      </c>
      <c r="M48" s="2">
        <v>0.43</v>
      </c>
      <c r="N48" s="2">
        <v>0.57</v>
      </c>
      <c r="O48" s="2">
        <v>0.57</v>
      </c>
      <c r="P48" s="2">
        <v>0.57</v>
      </c>
      <c r="Q48" s="2"/>
      <c r="R48" s="2">
        <f>AVERAGE(B48:P48)</f>
        <v>0.44800000000000006</v>
      </c>
      <c r="S48" s="2">
        <f>STDEV(B48:P48)</f>
        <v>0.11515207336387806</v>
      </c>
      <c r="T48" s="2"/>
      <c r="U48" s="2"/>
      <c r="V48" s="2"/>
    </row>
    <row r="49" spans="1:22" ht="12.75">
      <c r="A49" s="1" t="s">
        <v>26</v>
      </c>
      <c r="B49" s="2">
        <v>0.04</v>
      </c>
      <c r="C49" s="2">
        <v>0.58</v>
      </c>
      <c r="D49" s="2">
        <v>1.17</v>
      </c>
      <c r="E49" s="2">
        <v>0.57</v>
      </c>
      <c r="F49" s="2">
        <v>0.66</v>
      </c>
      <c r="G49" s="2">
        <v>0.95</v>
      </c>
      <c r="H49" s="2">
        <v>0.43</v>
      </c>
      <c r="I49" s="2">
        <v>0.39</v>
      </c>
      <c r="J49" s="2">
        <v>0.7</v>
      </c>
      <c r="K49" s="2">
        <v>0.46</v>
      </c>
      <c r="L49" s="2">
        <v>0.43</v>
      </c>
      <c r="M49" s="2">
        <v>0.36</v>
      </c>
      <c r="N49" s="2">
        <v>0.29</v>
      </c>
      <c r="O49" s="2">
        <v>0.42</v>
      </c>
      <c r="P49" s="2">
        <v>0.52</v>
      </c>
      <c r="Q49" s="2"/>
      <c r="R49" s="2">
        <f>AVERAGE(B49:P49)</f>
        <v>0.5313333333333332</v>
      </c>
      <c r="S49" s="2">
        <f>STDEV(B49:P49)</f>
        <v>0.2698112214829015</v>
      </c>
      <c r="T49" s="2"/>
      <c r="U49" s="2"/>
      <c r="V49" s="2"/>
    </row>
    <row r="50" spans="1:22" ht="12.75">
      <c r="A50" s="1" t="s">
        <v>28</v>
      </c>
      <c r="B50" s="2">
        <v>55.4</v>
      </c>
      <c r="C50" s="2">
        <v>54.76</v>
      </c>
      <c r="D50" s="2">
        <v>54.26</v>
      </c>
      <c r="E50" s="2">
        <v>54.63</v>
      </c>
      <c r="F50" s="2">
        <v>54.89</v>
      </c>
      <c r="G50" s="2">
        <v>54.83</v>
      </c>
      <c r="H50" s="2">
        <v>55.22</v>
      </c>
      <c r="I50" s="2">
        <v>55.29</v>
      </c>
      <c r="J50" s="2">
        <v>55.27</v>
      </c>
      <c r="K50" s="2">
        <v>55.65</v>
      </c>
      <c r="L50" s="2">
        <v>55.11</v>
      </c>
      <c r="M50" s="2">
        <v>55.34</v>
      </c>
      <c r="N50" s="2">
        <v>54.58</v>
      </c>
      <c r="O50" s="2">
        <v>54.43</v>
      </c>
      <c r="P50" s="2">
        <v>54.64</v>
      </c>
      <c r="Q50" s="2"/>
      <c r="R50" s="2">
        <f>AVERAGE(B50:P50)</f>
        <v>54.95333333333334</v>
      </c>
      <c r="S50" s="2">
        <f>STDEV(B50:P50)</f>
        <v>0.40505143706265023</v>
      </c>
      <c r="T50" s="2"/>
      <c r="U50" s="2"/>
      <c r="V50" s="2"/>
    </row>
    <row r="51" spans="1:22" ht="12.75">
      <c r="A51" s="1" t="s">
        <v>30</v>
      </c>
      <c r="B51" s="2">
        <v>1.53</v>
      </c>
      <c r="C51" s="2">
        <v>1.59</v>
      </c>
      <c r="D51" s="2">
        <v>1.82</v>
      </c>
      <c r="E51" s="2">
        <v>1.67</v>
      </c>
      <c r="F51" s="2">
        <v>1.84</v>
      </c>
      <c r="G51" s="2">
        <v>1.54</v>
      </c>
      <c r="H51" s="2">
        <v>1.4</v>
      </c>
      <c r="I51" s="2">
        <v>1.5</v>
      </c>
      <c r="J51" s="2">
        <v>1.28</v>
      </c>
      <c r="K51" s="2">
        <v>1.26</v>
      </c>
      <c r="L51" s="2">
        <v>1.66</v>
      </c>
      <c r="M51" s="2">
        <v>1.25</v>
      </c>
      <c r="N51" s="2">
        <v>1.77</v>
      </c>
      <c r="O51" s="2">
        <v>1.76</v>
      </c>
      <c r="P51" s="2">
        <v>1.76</v>
      </c>
      <c r="Q51" s="2"/>
      <c r="R51" s="2">
        <f>AVERAGE(B51:P51)</f>
        <v>1.5753333333333335</v>
      </c>
      <c r="S51" s="2">
        <f>STDEV(B51:P51)</f>
        <v>0.2043409848641174</v>
      </c>
      <c r="T51" s="2"/>
      <c r="U51" s="2"/>
      <c r="V51" s="2"/>
    </row>
    <row r="52" spans="1:22" ht="12.75">
      <c r="A52" s="1" t="s">
        <v>31</v>
      </c>
      <c r="B52" s="2">
        <v>0.65</v>
      </c>
      <c r="C52" s="2">
        <v>0.73</v>
      </c>
      <c r="D52" s="2">
        <v>0.86</v>
      </c>
      <c r="E52" s="2">
        <v>0.76</v>
      </c>
      <c r="F52" s="2">
        <v>0.79</v>
      </c>
      <c r="G52" s="2">
        <v>0.75</v>
      </c>
      <c r="H52" s="2">
        <v>0.55</v>
      </c>
      <c r="I52" s="2">
        <v>0.59</v>
      </c>
      <c r="J52" s="2">
        <v>0.5</v>
      </c>
      <c r="K52" s="2">
        <v>0.51</v>
      </c>
      <c r="L52" s="2">
        <v>0.6</v>
      </c>
      <c r="M52" s="2">
        <v>0.72</v>
      </c>
      <c r="N52" s="2">
        <v>0.87</v>
      </c>
      <c r="O52" s="2">
        <v>0.84</v>
      </c>
      <c r="P52" s="2">
        <v>0.7</v>
      </c>
      <c r="Q52" s="2"/>
      <c r="R52" s="2">
        <f>AVERAGE(B52:P52)</f>
        <v>0.6946666666666665</v>
      </c>
      <c r="S52" s="2">
        <f>STDEV(B52:P52)</f>
        <v>0.12316462077043026</v>
      </c>
      <c r="T52" s="2"/>
      <c r="U52" s="2"/>
      <c r="V52" s="2"/>
    </row>
    <row r="53" spans="1:23" ht="12.75">
      <c r="A53" s="1" t="s">
        <v>83</v>
      </c>
      <c r="B53" s="2">
        <f>SUM(B48:B52)</f>
        <v>58.059999999999995</v>
      </c>
      <c r="C53" s="2">
        <f aca="true" t="shared" si="5" ref="C53:P53">SUM(C48:C52)</f>
        <v>58.16</v>
      </c>
      <c r="D53" s="2">
        <f t="shared" si="5"/>
        <v>58.71</v>
      </c>
      <c r="E53" s="2">
        <f t="shared" si="5"/>
        <v>58.120000000000005</v>
      </c>
      <c r="F53" s="2">
        <f t="shared" si="5"/>
        <v>58.690000000000005</v>
      </c>
      <c r="G53" s="2">
        <f t="shared" si="5"/>
        <v>58.559999999999995</v>
      </c>
      <c r="H53" s="2">
        <f t="shared" si="5"/>
        <v>57.96999999999999</v>
      </c>
      <c r="I53" s="2">
        <f t="shared" si="5"/>
        <v>58.080000000000005</v>
      </c>
      <c r="J53" s="2">
        <f t="shared" si="5"/>
        <v>58.080000000000005</v>
      </c>
      <c r="K53" s="2">
        <f t="shared" si="5"/>
        <v>58.099999999999994</v>
      </c>
      <c r="L53" s="2">
        <f t="shared" si="5"/>
        <v>58.12</v>
      </c>
      <c r="M53" s="2">
        <f t="shared" si="5"/>
        <v>58.1</v>
      </c>
      <c r="N53" s="2">
        <f t="shared" si="5"/>
        <v>58.08</v>
      </c>
      <c r="O53" s="2">
        <f t="shared" si="5"/>
        <v>58.02</v>
      </c>
      <c r="P53" s="2">
        <f t="shared" si="5"/>
        <v>58.190000000000005</v>
      </c>
      <c r="Q53" s="2"/>
      <c r="R53" s="2">
        <f>AVERAGE(B53:P53)</f>
        <v>58.20266666666667</v>
      </c>
      <c r="S53" s="2">
        <f>STDEV(B53:P53)</f>
        <v>0.24087538765949634</v>
      </c>
      <c r="T53" s="2"/>
      <c r="U53" s="2"/>
      <c r="V53" s="2"/>
      <c r="W53" s="2"/>
    </row>
    <row r="54" spans="2:2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1" t="s">
        <v>33</v>
      </c>
      <c r="B55" s="2" t="s">
        <v>34</v>
      </c>
      <c r="C55" s="2" t="s">
        <v>35</v>
      </c>
      <c r="D55" s="2" t="s">
        <v>36</v>
      </c>
      <c r="E55" s="2" t="s">
        <v>84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1" t="s">
        <v>43</v>
      </c>
      <c r="B57" s="2">
        <v>0.9421300070656013</v>
      </c>
      <c r="C57" s="2">
        <v>0.9428955136186224</v>
      </c>
      <c r="D57" s="2">
        <v>0.9270566960059902</v>
      </c>
      <c r="E57" s="2">
        <v>0.9430890889206697</v>
      </c>
      <c r="F57" s="2">
        <v>0.933188937020993</v>
      </c>
      <c r="G57" s="2">
        <v>0.9381388145853864</v>
      </c>
      <c r="H57" s="2">
        <v>0.9380002177818914</v>
      </c>
      <c r="I57" s="2">
        <v>0.9547427327406953</v>
      </c>
      <c r="J57" s="2">
        <v>0.9490411035720295</v>
      </c>
      <c r="K57" s="2">
        <v>0.9578487966758692</v>
      </c>
      <c r="L57" s="2">
        <v>0.9443075815871785</v>
      </c>
      <c r="M57" s="2">
        <v>0.9482410252152011</v>
      </c>
      <c r="N57" s="2">
        <v>0.9391637097335281</v>
      </c>
      <c r="O57" s="2">
        <v>0.9348361458595696</v>
      </c>
      <c r="P57" s="2">
        <v>0.9357036790318776</v>
      </c>
      <c r="Q57" s="2"/>
      <c r="R57" s="2">
        <f>AVERAGE(B57:P57)</f>
        <v>0.941892269961007</v>
      </c>
      <c r="S57" s="2">
        <f>STDEV(B57:P57)</f>
        <v>0.008194502157663977</v>
      </c>
      <c r="T57" s="4">
        <v>0.96</v>
      </c>
      <c r="U57" s="2"/>
      <c r="V57" s="2"/>
    </row>
    <row r="58" spans="1:22" ht="12.75">
      <c r="A58" s="1" t="s">
        <v>45</v>
      </c>
      <c r="B58" s="2">
        <v>0.020585357899885862</v>
      </c>
      <c r="C58" s="2">
        <v>0.02168347719038093</v>
      </c>
      <c r="D58" s="2">
        <v>0.02462525253952332</v>
      </c>
      <c r="E58" s="2">
        <v>0.022826056476262582</v>
      </c>
      <c r="F58" s="2">
        <v>0.024713984227479727</v>
      </c>
      <c r="G58" s="2">
        <v>0.020892580599746587</v>
      </c>
      <c r="H58" s="2">
        <v>0.018742854031687264</v>
      </c>
      <c r="I58" s="2">
        <v>0.02052835033562667</v>
      </c>
      <c r="J58" s="2">
        <v>0.01741154040262435</v>
      </c>
      <c r="K58" s="2">
        <v>0.017094732145347052</v>
      </c>
      <c r="L58" s="2">
        <v>0.022545464610955794</v>
      </c>
      <c r="M58" s="2">
        <v>0.01691162224251986</v>
      </c>
      <c r="N58" s="2">
        <v>0.024072914492451126</v>
      </c>
      <c r="O58" s="2">
        <v>0.02389947667422271</v>
      </c>
      <c r="P58" s="2">
        <v>0.023786724398739887</v>
      </c>
      <c r="Q58" s="2"/>
      <c r="R58" s="2">
        <f>AVERAGE(B58:P58)</f>
        <v>0.02135469255116358</v>
      </c>
      <c r="S58" s="2">
        <f>STDEV(B58:P58)</f>
        <v>0.0027671328452760074</v>
      </c>
      <c r="T58" s="4">
        <v>0.02</v>
      </c>
      <c r="U58" s="2"/>
      <c r="V58" s="2"/>
    </row>
    <row r="59" spans="1:22" ht="12.75">
      <c r="A59" s="1" t="s">
        <v>39</v>
      </c>
      <c r="B59" s="2">
        <v>0.010353823577368335</v>
      </c>
      <c r="C59" s="2">
        <v>0.011876949764279618</v>
      </c>
      <c r="D59" s="2">
        <v>0.014311750328477979</v>
      </c>
      <c r="E59" s="2">
        <v>0.011833655814475196</v>
      </c>
      <c r="F59" s="2">
        <v>0.012079306897700766</v>
      </c>
      <c r="G59" s="2">
        <v>0.011572574968323243</v>
      </c>
      <c r="H59" s="2">
        <v>0.008779332498502749</v>
      </c>
      <c r="I59" s="2">
        <v>0.0073684357424955</v>
      </c>
      <c r="J59" s="2">
        <v>0.007766500308416981</v>
      </c>
      <c r="K59" s="2">
        <v>0.0052845868540673194</v>
      </c>
      <c r="L59" s="2">
        <v>0.007625875384061782</v>
      </c>
      <c r="M59" s="2">
        <v>0.01032411636081818</v>
      </c>
      <c r="N59" s="2">
        <v>0.013622764906421763</v>
      </c>
      <c r="O59" s="2">
        <v>0.013628858478157447</v>
      </c>
      <c r="P59" s="2">
        <v>0.013517076758677157</v>
      </c>
      <c r="Q59" s="2"/>
      <c r="R59" s="2">
        <f>AVERAGE(B59:P59)</f>
        <v>0.010663040576149604</v>
      </c>
      <c r="S59" s="2">
        <f>STDEV(B59:P59)</f>
        <v>0.0027496359792749977</v>
      </c>
      <c r="T59" s="4">
        <v>0.01</v>
      </c>
      <c r="U59" s="2"/>
      <c r="V59" s="2"/>
    </row>
    <row r="60" spans="1:22" ht="12.75">
      <c r="A60" s="1" t="s">
        <v>46</v>
      </c>
      <c r="B60" s="2">
        <v>0.008655361704440458</v>
      </c>
      <c r="C60" s="2">
        <v>0.009848495446469789</v>
      </c>
      <c r="D60" s="2">
        <v>0.011472005199135361</v>
      </c>
      <c r="E60" s="2">
        <v>0.01029135470121421</v>
      </c>
      <c r="F60" s="2">
        <v>0.010427079862268132</v>
      </c>
      <c r="G60" s="2">
        <v>0.010009854990848936</v>
      </c>
      <c r="H60" s="2">
        <v>0.007295693363096859</v>
      </c>
      <c r="I60" s="2">
        <v>0.00792665057147243</v>
      </c>
      <c r="J60" s="2">
        <v>0.006757135647395279</v>
      </c>
      <c r="K60" s="2">
        <v>0.006804428455896706</v>
      </c>
      <c r="L60" s="2">
        <v>0.008082597503252414</v>
      </c>
      <c r="M60" s="2">
        <v>0.009687508649561295</v>
      </c>
      <c r="N60" s="2">
        <v>0.011702497738815836</v>
      </c>
      <c r="O60" s="2">
        <v>0.011264097612850868</v>
      </c>
      <c r="P60" s="2">
        <v>0.009381461898219465</v>
      </c>
      <c r="Q60" s="2"/>
      <c r="R60" s="2">
        <f>AVERAGE(B60:P60)</f>
        <v>0.009307081556329203</v>
      </c>
      <c r="S60" s="2">
        <f>STDEV(B60:P60)</f>
        <v>0.001648725920635718</v>
      </c>
      <c r="T60" s="4">
        <v>0.01</v>
      </c>
      <c r="U60" s="2"/>
      <c r="V60" s="2"/>
    </row>
    <row r="61" spans="2:2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20.25">
      <c r="B62" s="2"/>
      <c r="C62" s="2"/>
      <c r="D62" s="2"/>
      <c r="E62" s="2"/>
      <c r="F62" s="2"/>
      <c r="G62" s="2"/>
      <c r="H62" s="2"/>
      <c r="I62" s="9" t="s">
        <v>85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19" ht="12.75">
      <c r="A70" s="1" t="s">
        <v>47</v>
      </c>
      <c r="B70" s="1" t="s">
        <v>48</v>
      </c>
      <c r="C70" s="1" t="s">
        <v>49</v>
      </c>
      <c r="D70" s="1" t="s">
        <v>50</v>
      </c>
      <c r="E70" s="1" t="s">
        <v>51</v>
      </c>
      <c r="F70" s="1" t="s">
        <v>52</v>
      </c>
      <c r="G70" s="1" t="s">
        <v>53</v>
      </c>
      <c r="H70" s="1" t="s">
        <v>54</v>
      </c>
      <c r="R70" s="2"/>
      <c r="S70" s="2"/>
    </row>
    <row r="71" spans="1:19" ht="12.75">
      <c r="A71" s="1" t="s">
        <v>55</v>
      </c>
      <c r="B71" s="1" t="s">
        <v>38</v>
      </c>
      <c r="C71" s="1" t="s">
        <v>56</v>
      </c>
      <c r="D71" s="1">
        <v>20</v>
      </c>
      <c r="E71" s="1">
        <v>10</v>
      </c>
      <c r="F71" s="1">
        <v>600</v>
      </c>
      <c r="G71" s="1">
        <v>-600</v>
      </c>
      <c r="H71" s="1" t="s">
        <v>57</v>
      </c>
      <c r="R71" s="2"/>
      <c r="S71" s="2"/>
    </row>
    <row r="72" spans="1:19" ht="12.75">
      <c r="A72" s="1" t="s">
        <v>55</v>
      </c>
      <c r="B72" s="1" t="s">
        <v>41</v>
      </c>
      <c r="C72" s="1" t="s">
        <v>56</v>
      </c>
      <c r="D72" s="1">
        <v>20</v>
      </c>
      <c r="E72" s="1">
        <v>10</v>
      </c>
      <c r="F72" s="1">
        <v>600</v>
      </c>
      <c r="G72" s="1">
        <v>-600</v>
      </c>
      <c r="H72" s="1" t="s">
        <v>58</v>
      </c>
      <c r="R72" s="2"/>
      <c r="S72" s="2"/>
    </row>
    <row r="73" spans="1:19" ht="12.75">
      <c r="A73" s="1" t="s">
        <v>55</v>
      </c>
      <c r="B73" s="1" t="s">
        <v>22</v>
      </c>
      <c r="C73" s="1" t="s">
        <v>56</v>
      </c>
      <c r="D73" s="1">
        <v>20</v>
      </c>
      <c r="E73" s="1">
        <v>10</v>
      </c>
      <c r="F73" s="1">
        <v>600</v>
      </c>
      <c r="G73" s="1">
        <v>-700</v>
      </c>
      <c r="H73" s="1" t="s">
        <v>59</v>
      </c>
      <c r="R73" s="2"/>
      <c r="S73" s="2"/>
    </row>
    <row r="74" spans="1:19" ht="12.75">
      <c r="A74" s="1" t="s">
        <v>55</v>
      </c>
      <c r="B74" s="1" t="s">
        <v>39</v>
      </c>
      <c r="C74" s="1" t="s">
        <v>56</v>
      </c>
      <c r="D74" s="1">
        <v>20</v>
      </c>
      <c r="E74" s="1">
        <v>10</v>
      </c>
      <c r="F74" s="1">
        <v>600</v>
      </c>
      <c r="G74" s="1">
        <v>-600</v>
      </c>
      <c r="H74" s="1" t="s">
        <v>58</v>
      </c>
      <c r="R74" s="2"/>
      <c r="S74" s="2"/>
    </row>
    <row r="75" spans="1:19" ht="12.75">
      <c r="A75" s="1" t="s">
        <v>55</v>
      </c>
      <c r="B75" s="1" t="s">
        <v>40</v>
      </c>
      <c r="C75" s="1" t="s">
        <v>56</v>
      </c>
      <c r="D75" s="1">
        <v>20</v>
      </c>
      <c r="E75" s="1">
        <v>10</v>
      </c>
      <c r="F75" s="1">
        <v>600</v>
      </c>
      <c r="G75" s="1">
        <v>-600</v>
      </c>
      <c r="H75" s="1" t="s">
        <v>60</v>
      </c>
      <c r="R75" s="2"/>
      <c r="S75" s="2"/>
    </row>
    <row r="76" spans="1:19" ht="12.75">
      <c r="A76" s="1" t="s">
        <v>61</v>
      </c>
      <c r="B76" s="1" t="s">
        <v>42</v>
      </c>
      <c r="C76" s="1" t="s">
        <v>56</v>
      </c>
      <c r="D76" s="1">
        <v>20</v>
      </c>
      <c r="E76" s="1">
        <v>10</v>
      </c>
      <c r="F76" s="1">
        <v>600</v>
      </c>
      <c r="G76" s="1">
        <v>-600</v>
      </c>
      <c r="H76" s="1" t="s">
        <v>62</v>
      </c>
      <c r="R76" s="2"/>
      <c r="S76" s="2"/>
    </row>
    <row r="77" spans="1:19" ht="12.75">
      <c r="A77" s="1" t="s">
        <v>61</v>
      </c>
      <c r="B77" s="1" t="s">
        <v>43</v>
      </c>
      <c r="C77" s="1" t="s">
        <v>56</v>
      </c>
      <c r="D77" s="1">
        <v>20</v>
      </c>
      <c r="E77" s="1">
        <v>10</v>
      </c>
      <c r="F77" s="1">
        <v>600</v>
      </c>
      <c r="G77" s="1">
        <v>-600</v>
      </c>
      <c r="H77" s="1" t="s">
        <v>58</v>
      </c>
      <c r="R77" s="2"/>
      <c r="S77" s="2"/>
    </row>
    <row r="78" spans="1:19" ht="12.75">
      <c r="A78" s="1" t="s">
        <v>61</v>
      </c>
      <c r="B78" s="1" t="s">
        <v>44</v>
      </c>
      <c r="C78" s="1" t="s">
        <v>56</v>
      </c>
      <c r="D78" s="1">
        <v>20</v>
      </c>
      <c r="E78" s="1">
        <v>10</v>
      </c>
      <c r="F78" s="1">
        <v>0</v>
      </c>
      <c r="G78" s="1">
        <v>-500</v>
      </c>
      <c r="H78" s="1" t="s">
        <v>63</v>
      </c>
      <c r="R78" s="2"/>
      <c r="S78" s="2"/>
    </row>
    <row r="79" spans="1:19" ht="12.75">
      <c r="A79" s="1" t="s">
        <v>64</v>
      </c>
      <c r="B79" s="1" t="s">
        <v>45</v>
      </c>
      <c r="C79" s="1" t="s">
        <v>56</v>
      </c>
      <c r="D79" s="1">
        <v>20</v>
      </c>
      <c r="E79" s="1">
        <v>10</v>
      </c>
      <c r="F79" s="1">
        <v>500</v>
      </c>
      <c r="G79" s="1">
        <v>-500</v>
      </c>
      <c r="H79" s="1" t="s">
        <v>65</v>
      </c>
      <c r="R79" s="2"/>
      <c r="S79" s="2"/>
    </row>
    <row r="80" spans="1:19" ht="12.75">
      <c r="A80" s="1" t="s">
        <v>64</v>
      </c>
      <c r="B80" s="1" t="s">
        <v>46</v>
      </c>
      <c r="C80" s="1" t="s">
        <v>56</v>
      </c>
      <c r="D80" s="1">
        <v>20</v>
      </c>
      <c r="E80" s="1">
        <v>10</v>
      </c>
      <c r="F80" s="1">
        <v>500</v>
      </c>
      <c r="G80" s="1">
        <v>-500</v>
      </c>
      <c r="H80" s="1" t="s">
        <v>66</v>
      </c>
      <c r="R80" s="2"/>
      <c r="S80" s="2"/>
    </row>
    <row r="81" spans="18:19" ht="12.75">
      <c r="R81" s="2"/>
      <c r="S81" s="2"/>
    </row>
    <row r="82" spans="18:19" ht="12.75">
      <c r="R82" s="2"/>
      <c r="S82" s="2"/>
    </row>
    <row r="83" spans="18:19" ht="12.75">
      <c r="R83" s="2"/>
      <c r="S83" s="2"/>
    </row>
    <row r="84" spans="18:19" ht="12.75">
      <c r="R84" s="2"/>
      <c r="S84" s="2"/>
    </row>
    <row r="85" spans="1:20" ht="12.75">
      <c r="A85" s="1" t="s">
        <v>87</v>
      </c>
      <c r="B85" s="2" t="s">
        <v>87</v>
      </c>
      <c r="C85" s="2" t="s">
        <v>87</v>
      </c>
      <c r="D85" s="2" t="s">
        <v>87</v>
      </c>
      <c r="E85" s="2" t="s">
        <v>87</v>
      </c>
      <c r="F85" s="2" t="s">
        <v>87</v>
      </c>
      <c r="G85" s="2" t="s">
        <v>87</v>
      </c>
      <c r="H85" s="2" t="s">
        <v>87</v>
      </c>
      <c r="I85" s="2" t="s">
        <v>87</v>
      </c>
      <c r="J85" s="2" t="s">
        <v>87</v>
      </c>
      <c r="K85" s="2" t="s">
        <v>87</v>
      </c>
      <c r="L85" s="2" t="s">
        <v>87</v>
      </c>
      <c r="M85" s="2" t="s">
        <v>87</v>
      </c>
      <c r="N85" s="2" t="s">
        <v>87</v>
      </c>
      <c r="O85" s="2" t="s">
        <v>87</v>
      </c>
      <c r="P85" s="2" t="s">
        <v>87</v>
      </c>
      <c r="Q85" s="2"/>
      <c r="R85" s="2"/>
      <c r="S85" s="2"/>
      <c r="T85" s="12"/>
    </row>
    <row r="86" spans="2:20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2"/>
    </row>
    <row r="87" spans="2:18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2007-01-16T22:48:28Z</dcterms:created>
  <dcterms:modified xsi:type="dcterms:W3CDTF">2008-03-06T02:02:04Z</dcterms:modified>
  <cp:category/>
  <cp:version/>
  <cp:contentType/>
  <cp:contentStatus/>
</cp:coreProperties>
</file>