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<sst xmlns="http://schemas.openxmlformats.org/spreadsheetml/2006/main" count="145" uniqueCount="83">
  <si>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</si>
  <si>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</si>
  <si>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</si>
  <si>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</si>
  <si>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</si>
  <si>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</si>
  <si>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</si>
  <si>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</si>
  <si>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</si>
  <si>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</si>
  <si>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</si>
  <si>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</si>
  <si>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</si>
  <si>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</si>
  <si>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</si>
  <si>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</si>
  <si>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</si>
  <si>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</si>
  <si>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</si>
  <si>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</si>
  <si>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Cl</t>
  </si>
  <si>
    <t>K2O</t>
  </si>
  <si>
    <t>MgO</t>
  </si>
  <si>
    <t>Al2O3</t>
  </si>
  <si>
    <t>SiO2</t>
  </si>
  <si>
    <t>CaO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</si>
  <si>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</si>
  <si>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</si>
  <si>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</si>
  <si>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</si>
  <si>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</si>
  <si>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</si>
  <si>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</si>
  <si>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</si>
  <si>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</si>
  <si>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</si>
  <si>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K</t>
  </si>
  <si>
    <t>Mg</t>
  </si>
  <si>
    <t>Al</t>
  </si>
  <si>
    <t>Si</t>
  </si>
  <si>
    <t>Ca</t>
  </si>
  <si>
    <t>Ti</t>
  </si>
  <si>
    <t>Mn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</si>
  <si>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</si>
  <si>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</si>
  <si>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</si>
  <si>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</si>
  <si>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</si>
  <si>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</si>
  <si>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</si>
  <si>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</si>
  <si>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</si>
  <si>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</si>
  <si>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</si>
  <si>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</si>
  <si>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</si>
  <si>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</si>
  <si>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PET</t>
  </si>
  <si>
    <t>scap-s</t>
  </si>
  <si>
    <t>kspar-OR1</t>
  </si>
  <si>
    <t>diopside</t>
  </si>
  <si>
    <t>anor-hk</t>
  </si>
  <si>
    <t>rhod-791</t>
  </si>
  <si>
    <t>chrom-s</t>
  </si>
  <si>
    <t>rutile1</t>
  </si>
  <si>
    <t>LIF</t>
  </si>
  <si>
    <t>fayalite</t>
  </si>
  <si>
    <t>ferrierite-Mg R070119</t>
  </si>
  <si>
    <t>average</t>
  </si>
  <si>
    <t>stdev</t>
  </si>
  <si>
    <t>MnO</t>
  </si>
  <si>
    <t>not present in the wds scan; not in totals</t>
  </si>
  <si>
    <r>
      <t>NaMg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</si>
  <si>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</si>
  <si>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</si>
  <si>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 xml:space="preserve"> </t>
  </si>
  <si>
    <t>in formula</t>
  </si>
  <si>
    <t>(+) charges</t>
  </si>
  <si>
    <t>H**</t>
  </si>
  <si>
    <t>** = after normalizing to 92 O</t>
  </si>
  <si>
    <t>H2O</t>
  </si>
  <si>
    <t>H2O estimated by difference</t>
  </si>
  <si>
    <r>
      <t>(K</t>
    </r>
    <r>
      <rPr>
        <vertAlign val="subscript"/>
        <sz val="14"/>
        <rFont val="Times New Roman"/>
        <family val="1"/>
      </rPr>
      <t>0.84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1.60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30.10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5.90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·22.91H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O·Ca</t>
    </r>
    <r>
      <rPr>
        <vertAlign val="subscript"/>
        <sz val="14"/>
        <rFont val="Times New Roman"/>
        <family val="1"/>
      </rPr>
      <t>0.03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</si>
</sst>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10">
    <font>
      <sz val="10"/>
      <name val="Courier New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P34" sqref="P34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67</v>
      </c>
      <c r="C1" s="3"/>
      <c r="D1" s="3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68</v>
      </c>
      <c r="P3" s="1" t="s">
        <v>69</v>
      </c>
    </row>
    <row r="4" spans="1:18" ht="12.75">
      <c r="A4" s="1" t="s">
        <v>24</v>
      </c>
      <c r="B4" s="2">
        <v>66.81</v>
      </c>
      <c r="C4" s="2">
        <v>65.16</v>
      </c>
      <c r="D4" s="2">
        <v>66.06</v>
      </c>
      <c r="E4" s="2">
        <v>65.59</v>
      </c>
      <c r="F4" s="2">
        <v>66.18</v>
      </c>
      <c r="G4" s="2">
        <v>67.84</v>
      </c>
      <c r="H4" s="2">
        <v>66.22</v>
      </c>
      <c r="I4" s="2">
        <v>65.72</v>
      </c>
      <c r="J4" s="2">
        <v>62.7</v>
      </c>
      <c r="K4" s="2">
        <v>66.02</v>
      </c>
      <c r="L4" s="2">
        <v>64.01</v>
      </c>
      <c r="M4" s="2">
        <v>65.68</v>
      </c>
      <c r="N4" s="2"/>
      <c r="O4" s="2">
        <f>AVERAGE(B4:M4)</f>
        <v>65.66583333333334</v>
      </c>
      <c r="P4" s="2">
        <f>STDEV(B4:M4)</f>
        <v>1.303529881327837</v>
      </c>
      <c r="Q4" s="2"/>
      <c r="R4" s="2"/>
    </row>
    <row r="5" spans="1:18" ht="12.75">
      <c r="A5" s="1" t="s">
        <v>23</v>
      </c>
      <c r="B5" s="2">
        <v>10.88</v>
      </c>
      <c r="C5" s="2">
        <v>11.22</v>
      </c>
      <c r="D5" s="2">
        <v>11.1</v>
      </c>
      <c r="E5" s="2">
        <v>10.53</v>
      </c>
      <c r="F5" s="2">
        <v>10.82</v>
      </c>
      <c r="G5" s="2">
        <v>11.28</v>
      </c>
      <c r="H5" s="2">
        <v>10.88</v>
      </c>
      <c r="I5" s="2">
        <v>10.97</v>
      </c>
      <c r="J5" s="2">
        <v>9.83</v>
      </c>
      <c r="K5" s="2">
        <v>10.95</v>
      </c>
      <c r="L5" s="2">
        <v>10.8</v>
      </c>
      <c r="M5" s="2">
        <v>11.47</v>
      </c>
      <c r="N5" s="2"/>
      <c r="O5" s="2">
        <f aca="true" t="shared" si="0" ref="O5:O16">AVERAGE(B5:M5)</f>
        <v>10.894166666666665</v>
      </c>
      <c r="P5" s="2">
        <f aca="true" t="shared" si="1" ref="P5:P16">STDEV(B5:M5)</f>
        <v>0.4175351554787166</v>
      </c>
      <c r="Q5" s="2"/>
      <c r="R5" s="2"/>
    </row>
    <row r="6" spans="1:18" ht="12.75">
      <c r="A6" s="1" t="s">
        <v>22</v>
      </c>
      <c r="B6" s="2">
        <v>2.38</v>
      </c>
      <c r="C6" s="2">
        <v>2.52</v>
      </c>
      <c r="D6" s="2">
        <v>2.49</v>
      </c>
      <c r="E6" s="2">
        <v>2.26</v>
      </c>
      <c r="F6" s="2">
        <v>2.27</v>
      </c>
      <c r="G6" s="2">
        <v>2.32</v>
      </c>
      <c r="H6" s="2">
        <v>2.23</v>
      </c>
      <c r="I6" s="2">
        <v>2.19</v>
      </c>
      <c r="J6" s="2">
        <v>2</v>
      </c>
      <c r="K6" s="2">
        <v>2.37</v>
      </c>
      <c r="L6" s="2">
        <v>2.31</v>
      </c>
      <c r="M6" s="2">
        <v>2.5</v>
      </c>
      <c r="N6" s="2"/>
      <c r="O6" s="2">
        <f t="shared" si="0"/>
        <v>2.32</v>
      </c>
      <c r="P6" s="2">
        <f t="shared" si="1"/>
        <v>0.14801719801796978</v>
      </c>
      <c r="Q6" s="2"/>
      <c r="R6" s="2"/>
    </row>
    <row r="7" spans="1:18" ht="12.75">
      <c r="A7" s="1" t="s">
        <v>28</v>
      </c>
      <c r="B7" s="2">
        <v>0.97</v>
      </c>
      <c r="C7" s="2">
        <v>1.12</v>
      </c>
      <c r="D7" s="2">
        <v>0.88</v>
      </c>
      <c r="E7" s="2">
        <v>1.04</v>
      </c>
      <c r="F7" s="2">
        <v>1.13</v>
      </c>
      <c r="G7" s="2">
        <v>0.81</v>
      </c>
      <c r="H7" s="2">
        <v>0.93</v>
      </c>
      <c r="I7" s="2">
        <v>0.95</v>
      </c>
      <c r="J7" s="2">
        <v>0.83</v>
      </c>
      <c r="K7" s="2">
        <v>0.77</v>
      </c>
      <c r="L7" s="2">
        <v>0.77</v>
      </c>
      <c r="M7" s="2">
        <v>0.91</v>
      </c>
      <c r="N7" s="2"/>
      <c r="O7" s="2">
        <f t="shared" si="0"/>
        <v>0.9258333333333332</v>
      </c>
      <c r="P7" s="2">
        <f t="shared" si="1"/>
        <v>0.12376358205233286</v>
      </c>
      <c r="Q7" s="2"/>
      <c r="R7" s="2"/>
    </row>
    <row r="8" spans="1:18" ht="12.75">
      <c r="A8" s="1" t="s">
        <v>25</v>
      </c>
      <c r="B8" s="2">
        <v>0.99</v>
      </c>
      <c r="C8" s="2">
        <v>1.07</v>
      </c>
      <c r="D8" s="2">
        <v>1.02</v>
      </c>
      <c r="E8" s="2">
        <v>1.11</v>
      </c>
      <c r="F8" s="2">
        <v>1.08</v>
      </c>
      <c r="G8" s="2">
        <v>1.15</v>
      </c>
      <c r="H8" s="2">
        <v>1.17</v>
      </c>
      <c r="I8" s="2">
        <v>1.18</v>
      </c>
      <c r="J8" s="2">
        <v>1</v>
      </c>
      <c r="K8" s="2">
        <v>1.05</v>
      </c>
      <c r="L8" s="2">
        <v>0.99</v>
      </c>
      <c r="M8" s="2">
        <v>1.04</v>
      </c>
      <c r="N8" s="2"/>
      <c r="O8" s="2">
        <f t="shared" si="0"/>
        <v>1.0708333333333335</v>
      </c>
      <c r="P8" s="2">
        <f t="shared" si="1"/>
        <v>0.06855102059227203</v>
      </c>
      <c r="Q8" s="2"/>
      <c r="R8" s="2"/>
    </row>
    <row r="9" spans="1:18" ht="12.75">
      <c r="A9" s="1" t="s">
        <v>21</v>
      </c>
      <c r="B9" s="2">
        <v>1.45</v>
      </c>
      <c r="C9" s="2">
        <v>1.42</v>
      </c>
      <c r="D9" s="2">
        <v>1.44</v>
      </c>
      <c r="E9" s="2">
        <v>1.44</v>
      </c>
      <c r="F9" s="2">
        <v>1.47</v>
      </c>
      <c r="G9" s="2">
        <v>1.46</v>
      </c>
      <c r="H9" s="2">
        <v>1.57</v>
      </c>
      <c r="I9" s="2">
        <v>1.53</v>
      </c>
      <c r="J9" s="2">
        <v>1.44</v>
      </c>
      <c r="K9" s="2">
        <v>1.41</v>
      </c>
      <c r="L9" s="2">
        <v>1.41</v>
      </c>
      <c r="M9" s="2">
        <v>1.4</v>
      </c>
      <c r="N9" s="2"/>
      <c r="O9" s="2">
        <f t="shared" si="0"/>
        <v>1.4533333333333331</v>
      </c>
      <c r="P9" s="2">
        <f t="shared" si="1"/>
        <v>0.050512524699479804</v>
      </c>
      <c r="Q9" s="2"/>
      <c r="R9" s="2"/>
    </row>
    <row r="10" spans="1:19" s="4" customFormat="1" ht="12.75">
      <c r="A10" s="4" t="s">
        <v>27</v>
      </c>
      <c r="B10" s="5">
        <v>0.12</v>
      </c>
      <c r="C10" s="5">
        <v>0.12</v>
      </c>
      <c r="D10" s="5">
        <v>0.07</v>
      </c>
      <c r="E10" s="5">
        <v>0.1</v>
      </c>
      <c r="F10" s="5">
        <v>0.06</v>
      </c>
      <c r="G10" s="5">
        <v>0.08</v>
      </c>
      <c r="H10" s="5">
        <v>0.1</v>
      </c>
      <c r="I10" s="5">
        <v>0.06</v>
      </c>
      <c r="J10" s="5">
        <v>0.08</v>
      </c>
      <c r="K10" s="5">
        <v>0.05</v>
      </c>
      <c r="L10" s="5">
        <v>0.09</v>
      </c>
      <c r="M10" s="5">
        <v>0.05</v>
      </c>
      <c r="N10" s="5"/>
      <c r="O10" s="5">
        <f t="shared" si="0"/>
        <v>0.08166666666666667</v>
      </c>
      <c r="P10" s="5">
        <f t="shared" si="1"/>
        <v>0.024802248187442946</v>
      </c>
      <c r="Q10" s="5" t="s">
        <v>71</v>
      </c>
      <c r="R10" s="5"/>
      <c r="S10" s="5"/>
    </row>
    <row r="11" spans="1:19" s="4" customFormat="1" ht="12.75">
      <c r="A11" s="4" t="s">
        <v>18</v>
      </c>
      <c r="B11" s="5">
        <v>0.06</v>
      </c>
      <c r="C11" s="5">
        <v>0</v>
      </c>
      <c r="D11" s="5">
        <v>0.02</v>
      </c>
      <c r="E11" s="5">
        <v>0.05</v>
      </c>
      <c r="F11" s="5">
        <v>0.18</v>
      </c>
      <c r="G11" s="5">
        <v>0.05</v>
      </c>
      <c r="H11" s="5">
        <v>0</v>
      </c>
      <c r="I11" s="5">
        <v>0.11</v>
      </c>
      <c r="J11" s="5">
        <v>0</v>
      </c>
      <c r="K11" s="5">
        <v>0.06</v>
      </c>
      <c r="L11" s="5">
        <v>0.03</v>
      </c>
      <c r="M11" s="5">
        <v>0.08</v>
      </c>
      <c r="N11" s="5"/>
      <c r="O11" s="5">
        <f t="shared" si="0"/>
        <v>0.05333333333333334</v>
      </c>
      <c r="P11" s="5">
        <f t="shared" si="1"/>
        <v>0.05245488682206026</v>
      </c>
      <c r="Q11" s="5" t="s">
        <v>71</v>
      </c>
      <c r="R11" s="5"/>
      <c r="S11" s="5"/>
    </row>
    <row r="12" spans="1:19" s="4" customFormat="1" ht="12.75">
      <c r="A12" s="4" t="s">
        <v>19</v>
      </c>
      <c r="B12" s="5">
        <v>0.09</v>
      </c>
      <c r="C12" s="5">
        <v>0.04</v>
      </c>
      <c r="D12" s="5">
        <v>0.04</v>
      </c>
      <c r="E12" s="5">
        <v>0</v>
      </c>
      <c r="F12" s="5">
        <v>0.03</v>
      </c>
      <c r="G12" s="5">
        <v>0.01</v>
      </c>
      <c r="H12" s="5">
        <v>0.01</v>
      </c>
      <c r="I12" s="5">
        <v>0</v>
      </c>
      <c r="J12" s="5">
        <v>0.03</v>
      </c>
      <c r="K12" s="5">
        <v>0.02</v>
      </c>
      <c r="L12" s="5">
        <v>0.05</v>
      </c>
      <c r="M12" s="5">
        <v>0</v>
      </c>
      <c r="N12" s="5"/>
      <c r="O12" s="5">
        <f t="shared" si="0"/>
        <v>0.02666666666666667</v>
      </c>
      <c r="P12" s="5">
        <f t="shared" si="1"/>
        <v>0.026400183654090303</v>
      </c>
      <c r="Q12" s="5" t="s">
        <v>71</v>
      </c>
      <c r="R12" s="5"/>
      <c r="S12" s="5"/>
    </row>
    <row r="13" spans="1:19" s="4" customFormat="1" ht="12.75">
      <c r="A13" s="4" t="s">
        <v>70</v>
      </c>
      <c r="B13" s="5">
        <v>0</v>
      </c>
      <c r="C13" s="5">
        <v>0</v>
      </c>
      <c r="D13" s="5">
        <v>0</v>
      </c>
      <c r="E13" s="5">
        <v>0.04</v>
      </c>
      <c r="F13" s="5">
        <v>0.05</v>
      </c>
      <c r="G13" s="5">
        <v>0.02</v>
      </c>
      <c r="H13" s="5">
        <v>0.03</v>
      </c>
      <c r="I13" s="5">
        <v>0.01</v>
      </c>
      <c r="J13" s="5">
        <v>0.03</v>
      </c>
      <c r="K13" s="5">
        <v>0.05</v>
      </c>
      <c r="L13" s="5">
        <v>0.03</v>
      </c>
      <c r="M13" s="5">
        <v>0.02</v>
      </c>
      <c r="N13" s="5"/>
      <c r="O13" s="5">
        <f t="shared" si="0"/>
        <v>0.023333333333333334</v>
      </c>
      <c r="P13" s="5">
        <f t="shared" si="1"/>
        <v>0.018257418583505537</v>
      </c>
      <c r="Q13" s="5" t="s">
        <v>71</v>
      </c>
      <c r="R13" s="5"/>
      <c r="S13" s="5"/>
    </row>
    <row r="14" spans="1:19" s="4" customFormat="1" ht="12.75">
      <c r="A14" s="4" t="s">
        <v>26</v>
      </c>
      <c r="B14" s="5">
        <v>0.01</v>
      </c>
      <c r="C14" s="5">
        <v>0.01</v>
      </c>
      <c r="D14" s="5">
        <v>0</v>
      </c>
      <c r="E14" s="5">
        <v>0.04</v>
      </c>
      <c r="F14" s="5">
        <v>0</v>
      </c>
      <c r="G14" s="5">
        <v>0.02</v>
      </c>
      <c r="H14" s="5">
        <v>0.03</v>
      </c>
      <c r="I14" s="5">
        <v>0</v>
      </c>
      <c r="J14" s="5">
        <v>0</v>
      </c>
      <c r="K14" s="5">
        <v>0.03</v>
      </c>
      <c r="L14" s="5">
        <v>0.01</v>
      </c>
      <c r="M14" s="5">
        <v>0</v>
      </c>
      <c r="N14" s="5"/>
      <c r="O14" s="5">
        <f t="shared" si="0"/>
        <v>0.012500000000000002</v>
      </c>
      <c r="P14" s="5">
        <f t="shared" si="1"/>
        <v>0.014222261679238195</v>
      </c>
      <c r="Q14" s="5" t="s">
        <v>71</v>
      </c>
      <c r="R14" s="5"/>
      <c r="S14" s="5"/>
    </row>
    <row r="15" spans="1:19" s="4" customFormat="1" ht="12.75">
      <c r="A15" s="4" t="s">
        <v>20</v>
      </c>
      <c r="B15" s="5">
        <v>0</v>
      </c>
      <c r="C15" s="5">
        <v>0</v>
      </c>
      <c r="D15" s="5">
        <v>0</v>
      </c>
      <c r="E15" s="5">
        <v>0.01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0.01</v>
      </c>
      <c r="M15" s="5">
        <v>0</v>
      </c>
      <c r="N15" s="5"/>
      <c r="O15" s="5">
        <f t="shared" si="0"/>
        <v>0.0016666666666666668</v>
      </c>
      <c r="P15" s="5">
        <f t="shared" si="1"/>
        <v>0.0038924947208076152</v>
      </c>
      <c r="Q15" s="5" t="s">
        <v>71</v>
      </c>
      <c r="R15" s="5"/>
      <c r="S15" s="5"/>
    </row>
    <row r="16" spans="1:19" ht="12.75">
      <c r="A16" s="1" t="s">
        <v>29</v>
      </c>
      <c r="B16" s="2">
        <f>SUM(B4:B9)</f>
        <v>83.47999999999999</v>
      </c>
      <c r="C16" s="2">
        <f aca="true" t="shared" si="2" ref="C16:M16">SUM(C4:C9)</f>
        <v>82.50999999999999</v>
      </c>
      <c r="D16" s="2">
        <f t="shared" si="2"/>
        <v>82.98999999999998</v>
      </c>
      <c r="E16" s="2">
        <f t="shared" si="2"/>
        <v>81.97000000000001</v>
      </c>
      <c r="F16" s="2">
        <f t="shared" si="2"/>
        <v>82.94999999999999</v>
      </c>
      <c r="G16" s="2">
        <f t="shared" si="2"/>
        <v>84.86</v>
      </c>
      <c r="H16" s="2">
        <f t="shared" si="2"/>
        <v>83</v>
      </c>
      <c r="I16" s="2">
        <f t="shared" si="2"/>
        <v>82.54</v>
      </c>
      <c r="J16" s="2">
        <f t="shared" si="2"/>
        <v>77.8</v>
      </c>
      <c r="K16" s="2">
        <f t="shared" si="2"/>
        <v>82.57</v>
      </c>
      <c r="L16" s="2">
        <f t="shared" si="2"/>
        <v>80.28999999999999</v>
      </c>
      <c r="M16" s="2">
        <f t="shared" si="2"/>
        <v>83.00000000000001</v>
      </c>
      <c r="N16" s="2"/>
      <c r="O16" s="2">
        <f t="shared" si="0"/>
        <v>82.32999999999998</v>
      </c>
      <c r="P16" s="2">
        <f t="shared" si="1"/>
        <v>1.7680857650943356</v>
      </c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72</v>
      </c>
      <c r="F18" s="2" t="s">
        <v>34</v>
      </c>
      <c r="G18" s="2"/>
      <c r="H18" s="2"/>
      <c r="I18" s="2"/>
      <c r="J18" s="2"/>
      <c r="K18" s="2"/>
      <c r="L18" s="2"/>
      <c r="M18" s="2"/>
      <c r="N18" s="2"/>
      <c r="O18" s="1" t="s">
        <v>68</v>
      </c>
      <c r="P18" s="1" t="s">
        <v>69</v>
      </c>
      <c r="Q18" s="2" t="s">
        <v>76</v>
      </c>
      <c r="R18" s="2"/>
      <c r="S18" s="2" t="s">
        <v>77</v>
      </c>
    </row>
    <row r="19" spans="1:19" ht="12.75">
      <c r="A19" s="1" t="s">
        <v>39</v>
      </c>
      <c r="B19" s="2">
        <v>30.21574203101156</v>
      </c>
      <c r="C19" s="2">
        <v>29.901159923025723</v>
      </c>
      <c r="D19" s="2">
        <v>30.064749938150452</v>
      </c>
      <c r="E19" s="2">
        <v>30.244732680403686</v>
      </c>
      <c r="F19" s="2">
        <v>30.174766737361104</v>
      </c>
      <c r="G19" s="2">
        <v>30.16585197370531</v>
      </c>
      <c r="H19" s="2">
        <v>30.170192451669116</v>
      </c>
      <c r="I19" s="2">
        <v>30.113621644386818</v>
      </c>
      <c r="J19" s="2">
        <v>30.411539674198842</v>
      </c>
      <c r="K19" s="2">
        <v>30.161518456414314</v>
      </c>
      <c r="L19" s="2">
        <v>30.09077119603673</v>
      </c>
      <c r="M19" s="2">
        <v>29.9050358556113</v>
      </c>
      <c r="N19" s="2"/>
      <c r="O19" s="2">
        <f>AVERAGE(B19:M19)</f>
        <v>30.134973546831244</v>
      </c>
      <c r="P19" s="2">
        <f>STDEV(B19:M19)</f>
        <v>0.13961722877573463</v>
      </c>
      <c r="Q19" s="8">
        <f>36-Q20</f>
        <v>30.1</v>
      </c>
      <c r="R19" s="1">
        <v>4</v>
      </c>
      <c r="S19" s="2">
        <f aca="true" t="shared" si="3" ref="S19:S24">Q19*R19</f>
        <v>120.4</v>
      </c>
    </row>
    <row r="20" spans="1:19" ht="12.75">
      <c r="A20" s="1" t="s">
        <v>38</v>
      </c>
      <c r="B20" s="2">
        <v>5.7993112604579355</v>
      </c>
      <c r="C20" s="2">
        <v>6.068139388824163</v>
      </c>
      <c r="D20" s="2">
        <v>5.953847911665676</v>
      </c>
      <c r="E20" s="2">
        <v>5.7226373071957966</v>
      </c>
      <c r="F20" s="2">
        <v>5.814336340039292</v>
      </c>
      <c r="G20" s="2">
        <v>5.91145771210798</v>
      </c>
      <c r="H20" s="2">
        <v>5.842161126561151</v>
      </c>
      <c r="I20" s="2">
        <v>5.92417383261987</v>
      </c>
      <c r="J20" s="2">
        <v>5.619272799278409</v>
      </c>
      <c r="K20" s="2">
        <v>5.89586502121817</v>
      </c>
      <c r="L20" s="2">
        <v>5.983633402665197</v>
      </c>
      <c r="M20" s="2">
        <v>6.155032244755932</v>
      </c>
      <c r="N20" s="2"/>
      <c r="O20" s="2">
        <f>AVERAGE(B20:M20)</f>
        <v>5.890822362282464</v>
      </c>
      <c r="P20" s="2">
        <f>STDEV(B20:M20)</f>
        <v>0.14585657736761976</v>
      </c>
      <c r="Q20" s="8">
        <v>5.9</v>
      </c>
      <c r="R20" s="1">
        <v>3</v>
      </c>
      <c r="S20" s="2">
        <f t="shared" si="3"/>
        <v>17.700000000000003</v>
      </c>
    </row>
    <row r="21" spans="1:19" ht="12.75">
      <c r="A21" s="1" t="s">
        <v>37</v>
      </c>
      <c r="B21" s="2">
        <v>1.604638821014491</v>
      </c>
      <c r="C21" s="2">
        <v>1.7239157856970038</v>
      </c>
      <c r="D21" s="2">
        <v>1.6893783306858545</v>
      </c>
      <c r="E21" s="2">
        <v>1.5535638395573763</v>
      </c>
      <c r="F21" s="2">
        <v>1.5429489649520436</v>
      </c>
      <c r="G21" s="2">
        <v>1.5378935900558348</v>
      </c>
      <c r="H21" s="2">
        <v>1.5146152062261506</v>
      </c>
      <c r="I21" s="2">
        <v>1.4959535032738767</v>
      </c>
      <c r="J21" s="2">
        <v>1.4461369023568487</v>
      </c>
      <c r="K21" s="2">
        <v>1.614115371945292</v>
      </c>
      <c r="L21" s="2">
        <v>1.6188477898153686</v>
      </c>
      <c r="M21" s="2">
        <v>1.696913628218106</v>
      </c>
      <c r="N21" s="2"/>
      <c r="O21" s="2">
        <f>AVERAGE(B21:M21)</f>
        <v>1.5865768111498537</v>
      </c>
      <c r="P21" s="2">
        <f>STDEV(B21:M21)</f>
        <v>0.08644920206429679</v>
      </c>
      <c r="Q21" s="8">
        <v>1.6</v>
      </c>
      <c r="R21" s="1">
        <v>2</v>
      </c>
      <c r="S21" s="2">
        <f t="shared" si="3"/>
        <v>3.2</v>
      </c>
    </row>
    <row r="22" spans="1:19" ht="12.75">
      <c r="A22" s="1" t="s">
        <v>44</v>
      </c>
      <c r="B22" s="2">
        <v>0.36687618431204566</v>
      </c>
      <c r="C22" s="2">
        <v>0.4298144151538487</v>
      </c>
      <c r="D22" s="2">
        <v>0.33493280976401796</v>
      </c>
      <c r="E22" s="2">
        <v>0.40105270762273787</v>
      </c>
      <c r="F22" s="2">
        <v>0.430875297411306</v>
      </c>
      <c r="G22" s="2">
        <v>0.3012109592954648</v>
      </c>
      <c r="H22" s="2">
        <v>0.35434625456812713</v>
      </c>
      <c r="I22" s="2">
        <v>0.3640365870229146</v>
      </c>
      <c r="J22" s="2">
        <v>0.33667041451556123</v>
      </c>
      <c r="K22" s="2">
        <v>0.29418762564142054</v>
      </c>
      <c r="L22" s="2">
        <v>0.3027137934066496</v>
      </c>
      <c r="M22" s="2">
        <v>0.34650425312783933</v>
      </c>
      <c r="N22" s="2"/>
      <c r="O22" s="2">
        <f>AVERAGE(B22:M22)</f>
        <v>0.3552684418201611</v>
      </c>
      <c r="P22" s="2">
        <f>STDEV(B22:M22)</f>
        <v>0.046547602593403424</v>
      </c>
      <c r="Q22" s="8">
        <v>0.4</v>
      </c>
      <c r="R22" s="1">
        <v>2</v>
      </c>
      <c r="S22" s="2">
        <f t="shared" si="3"/>
        <v>0.8</v>
      </c>
    </row>
    <row r="23" spans="1:19" ht="12.75">
      <c r="A23" s="1" t="s">
        <v>40</v>
      </c>
      <c r="B23" s="2">
        <v>0.479733584676014</v>
      </c>
      <c r="C23" s="2">
        <v>0.5260946363656867</v>
      </c>
      <c r="D23" s="2">
        <v>0.4973846001625783</v>
      </c>
      <c r="E23" s="2">
        <v>0.5484136230729307</v>
      </c>
      <c r="F23" s="2">
        <v>0.5276112539486936</v>
      </c>
      <c r="G23" s="2">
        <v>0.5478992841290861</v>
      </c>
      <c r="H23" s="2">
        <v>0.571147002825666</v>
      </c>
      <c r="I23" s="2">
        <v>0.5793227430234507</v>
      </c>
      <c r="J23" s="2">
        <v>0.5196895734052521</v>
      </c>
      <c r="K23" s="2">
        <v>0.5139727775656445</v>
      </c>
      <c r="L23" s="2">
        <v>0.4986477021797515</v>
      </c>
      <c r="M23" s="2">
        <v>0.5073616755601364</v>
      </c>
      <c r="N23" s="2"/>
      <c r="O23" s="2">
        <f>AVERAGE(B23:M23)</f>
        <v>0.5264398714095742</v>
      </c>
      <c r="P23" s="2">
        <f>STDEV(B23:M23)</f>
        <v>0.030306363534304978</v>
      </c>
      <c r="Q23" s="8">
        <v>0.53</v>
      </c>
      <c r="R23" s="1">
        <v>2</v>
      </c>
      <c r="S23" s="2">
        <f t="shared" si="3"/>
        <v>1.06</v>
      </c>
    </row>
    <row r="24" spans="1:19" ht="12.75">
      <c r="A24" s="1" t="s">
        <v>36</v>
      </c>
      <c r="B24" s="2">
        <v>0.8366009145748652</v>
      </c>
      <c r="C24" s="2">
        <v>0.831292466991536</v>
      </c>
      <c r="D24" s="2">
        <v>0.8360650311762549</v>
      </c>
      <c r="E24" s="2">
        <v>0.8470970162917794</v>
      </c>
      <c r="F24" s="2">
        <v>0.8550529978136255</v>
      </c>
      <c r="G24" s="2">
        <v>0.8282113018940674</v>
      </c>
      <c r="H24" s="2">
        <v>0.9125298864002052</v>
      </c>
      <c r="I24" s="2">
        <v>0.8943662579526495</v>
      </c>
      <c r="J24" s="2">
        <v>0.8910291248140683</v>
      </c>
      <c r="K24" s="2">
        <v>0.8217795603835192</v>
      </c>
      <c r="L24" s="2">
        <v>0.8455964370539415</v>
      </c>
      <c r="M24" s="2">
        <v>0.8132007294748428</v>
      </c>
      <c r="N24" s="2"/>
      <c r="O24" s="2">
        <f>AVERAGE(B24:M24)</f>
        <v>0.8510684770684462</v>
      </c>
      <c r="P24" s="2">
        <f>STDEV(B24:M24)</f>
        <v>0.03155141532055421</v>
      </c>
      <c r="Q24" s="8">
        <v>0.84</v>
      </c>
      <c r="R24" s="1">
        <v>1</v>
      </c>
      <c r="S24" s="2">
        <f t="shared" si="3"/>
        <v>0.84</v>
      </c>
    </row>
    <row r="25" spans="1:19" ht="12.75">
      <c r="A25" s="1" t="s">
        <v>75</v>
      </c>
      <c r="B25" s="2" t="s">
        <v>75</v>
      </c>
      <c r="C25" s="2" t="s">
        <v>75</v>
      </c>
      <c r="D25" s="2" t="s">
        <v>75</v>
      </c>
      <c r="E25" s="2" t="s">
        <v>75</v>
      </c>
      <c r="F25" s="2" t="s">
        <v>75</v>
      </c>
      <c r="G25" s="2" t="s">
        <v>75</v>
      </c>
      <c r="H25" s="2" t="s">
        <v>75</v>
      </c>
      <c r="I25" s="2" t="s">
        <v>75</v>
      </c>
      <c r="J25" s="2" t="s">
        <v>75</v>
      </c>
      <c r="K25" s="2" t="s">
        <v>75</v>
      </c>
      <c r="L25" s="2" t="s">
        <v>75</v>
      </c>
      <c r="M25" s="2" t="s">
        <v>75</v>
      </c>
      <c r="N25" s="2"/>
      <c r="O25" s="2"/>
      <c r="P25" s="2"/>
      <c r="Q25" s="2"/>
      <c r="R25" s="2"/>
      <c r="S25" s="7">
        <f>SUM(S19:S24)</f>
        <v>144.00000000000003</v>
      </c>
    </row>
    <row r="26" spans="1:21" ht="12.75">
      <c r="A26" s="1" t="s">
        <v>78</v>
      </c>
      <c r="B26" s="2">
        <v>47.307825042300614</v>
      </c>
      <c r="C26" s="2">
        <v>49.867557371449266</v>
      </c>
      <c r="D26" s="2">
        <v>48.56651058435259</v>
      </c>
      <c r="E26" s="2">
        <v>51.15946167680164</v>
      </c>
      <c r="F26" s="2">
        <v>48.71631743787245</v>
      </c>
      <c r="G26" s="2">
        <v>43.73986029938986</v>
      </c>
      <c r="H26" s="2">
        <v>48.584167255469616</v>
      </c>
      <c r="I26" s="2">
        <v>49.75153592273535</v>
      </c>
      <c r="J26" s="2">
        <v>61.23369996437431</v>
      </c>
      <c r="K26" s="2">
        <v>49.5816622433757</v>
      </c>
      <c r="L26" s="2">
        <v>55.25663774328048</v>
      </c>
      <c r="M26" s="2">
        <v>48.56130574997329</v>
      </c>
      <c r="N26" s="2"/>
      <c r="O26" s="2">
        <f>AVERAGE(B26:M26)</f>
        <v>50.19387844094792</v>
      </c>
      <c r="P26" s="2">
        <f>STDEV(B26:M26)</f>
        <v>4.360881205424614</v>
      </c>
      <c r="Q26" s="2"/>
      <c r="R26" s="2"/>
      <c r="T26" s="1" t="s">
        <v>80</v>
      </c>
      <c r="U26" s="1">
        <f>(O26-P26)/2</f>
        <v>22.916498617761654</v>
      </c>
    </row>
    <row r="27" spans="1:19" ht="12.75">
      <c r="A27" s="1" t="s">
        <v>79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8" ht="20.25">
      <c r="A29" s="2"/>
      <c r="B29" s="2" t="s">
        <v>73</v>
      </c>
      <c r="C29" s="2"/>
      <c r="D29" s="6" t="s">
        <v>72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3.25">
      <c r="A30" s="2"/>
      <c r="B30" s="2" t="s">
        <v>74</v>
      </c>
      <c r="C30" s="2"/>
      <c r="D30" s="6" t="s">
        <v>82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 t="s">
        <v>81</v>
      </c>
      <c r="R30" s="2"/>
    </row>
    <row r="31" spans="15:16" ht="12.75">
      <c r="O31" s="2"/>
      <c r="P31" s="2"/>
    </row>
    <row r="32" spans="1:16" ht="12.75">
      <c r="A32" s="1" t="s">
        <v>45</v>
      </c>
      <c r="B32" s="1" t="s">
        <v>46</v>
      </c>
      <c r="C32" s="1" t="s">
        <v>47</v>
      </c>
      <c r="D32" s="1" t="s">
        <v>48</v>
      </c>
      <c r="E32" s="1" t="s">
        <v>49</v>
      </c>
      <c r="F32" s="1" t="s">
        <v>50</v>
      </c>
      <c r="G32" s="1" t="s">
        <v>51</v>
      </c>
      <c r="H32" s="1" t="s">
        <v>52</v>
      </c>
      <c r="O32" s="2"/>
      <c r="P32" s="2"/>
    </row>
    <row r="33" spans="1:16" ht="12.75">
      <c r="A33" s="1" t="s">
        <v>53</v>
      </c>
      <c r="B33" s="1" t="s">
        <v>35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  <c r="O33" s="2"/>
      <c r="P33" s="2"/>
    </row>
    <row r="34" spans="1:16" ht="12.75">
      <c r="A34" s="1" t="s">
        <v>53</v>
      </c>
      <c r="B34" s="1" t="s">
        <v>18</v>
      </c>
      <c r="C34" s="1" t="s">
        <v>54</v>
      </c>
      <c r="D34" s="1">
        <v>20</v>
      </c>
      <c r="E34" s="1">
        <v>10</v>
      </c>
      <c r="F34" s="1">
        <v>0</v>
      </c>
      <c r="G34" s="1">
        <v>-700</v>
      </c>
      <c r="H34" s="1" t="s">
        <v>56</v>
      </c>
      <c r="O34" s="2"/>
      <c r="P34" s="2"/>
    </row>
    <row r="35" spans="1:16" ht="12.75">
      <c r="A35" s="1" t="s">
        <v>53</v>
      </c>
      <c r="B35" s="1" t="s">
        <v>39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  <c r="O35" s="2"/>
      <c r="P35" s="2"/>
    </row>
    <row r="36" spans="1:16" ht="12.75">
      <c r="A36" s="1" t="s">
        <v>53</v>
      </c>
      <c r="B36" s="1" t="s">
        <v>37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  <c r="O36" s="2"/>
      <c r="P36" s="2"/>
    </row>
    <row r="37" spans="1:16" ht="12.75">
      <c r="A37" s="1" t="s">
        <v>53</v>
      </c>
      <c r="B37" s="1" t="s">
        <v>38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  <c r="O37" s="2"/>
      <c r="P37" s="2"/>
    </row>
    <row r="38" spans="1:16" ht="12.75">
      <c r="A38" s="1" t="s">
        <v>57</v>
      </c>
      <c r="B38" s="1" t="s">
        <v>20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58</v>
      </c>
      <c r="O38" s="2"/>
      <c r="P38" s="2"/>
    </row>
    <row r="39" spans="1:16" ht="12.75">
      <c r="A39" s="1" t="s">
        <v>57</v>
      </c>
      <c r="B39" s="1" t="s">
        <v>36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  <c r="O39" s="2"/>
      <c r="P39" s="2"/>
    </row>
    <row r="40" spans="1:16" ht="12.75">
      <c r="A40" s="1" t="s">
        <v>57</v>
      </c>
      <c r="B40" s="1" t="s">
        <v>40</v>
      </c>
      <c r="C40" s="1" t="s">
        <v>54</v>
      </c>
      <c r="D40" s="1">
        <v>20</v>
      </c>
      <c r="E40" s="1">
        <v>10</v>
      </c>
      <c r="F40" s="1">
        <v>500</v>
      </c>
      <c r="G40" s="1">
        <v>-500</v>
      </c>
      <c r="H40" s="1" t="s">
        <v>60</v>
      </c>
      <c r="O40" s="2"/>
      <c r="P40" s="2"/>
    </row>
    <row r="41" spans="1:16" ht="12.75">
      <c r="A41" s="1" t="s">
        <v>57</v>
      </c>
      <c r="B41" s="1" t="s">
        <v>42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62</v>
      </c>
      <c r="O41" s="2"/>
      <c r="P41" s="2"/>
    </row>
    <row r="42" spans="1:16" ht="12.75">
      <c r="A42" s="1" t="s">
        <v>57</v>
      </c>
      <c r="B42" s="1" t="s">
        <v>43</v>
      </c>
      <c r="C42" s="1" t="s">
        <v>54</v>
      </c>
      <c r="D42" s="1">
        <v>20</v>
      </c>
      <c r="E42" s="1">
        <v>10</v>
      </c>
      <c r="F42" s="1">
        <v>600</v>
      </c>
      <c r="G42" s="1">
        <v>-600</v>
      </c>
      <c r="H42" s="1" t="s">
        <v>63</v>
      </c>
      <c r="O42" s="2"/>
      <c r="P42" s="2"/>
    </row>
    <row r="43" spans="1:16" ht="12.75">
      <c r="A43" s="1" t="s">
        <v>57</v>
      </c>
      <c r="B43" s="1" t="s">
        <v>41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64</v>
      </c>
      <c r="O43" s="2"/>
      <c r="P43" s="2"/>
    </row>
    <row r="44" spans="1:16" ht="12.75">
      <c r="A44" s="1" t="s">
        <v>65</v>
      </c>
      <c r="B44" s="1" t="s">
        <v>44</v>
      </c>
      <c r="C44" s="1" t="s">
        <v>54</v>
      </c>
      <c r="D44" s="1">
        <v>20</v>
      </c>
      <c r="E44" s="1">
        <v>10</v>
      </c>
      <c r="F44" s="1">
        <v>500</v>
      </c>
      <c r="G44" s="1">
        <v>-500</v>
      </c>
      <c r="H44" s="1" t="s">
        <v>66</v>
      </c>
      <c r="O44" s="2"/>
      <c r="P44" s="2"/>
    </row>
    <row r="45" spans="15:16" ht="12.75">
      <c r="O45" s="2"/>
      <c r="P45" s="2"/>
    </row>
    <row r="46" spans="1:16" ht="12.75">
      <c r="A46" s="1" t="s">
        <v>75</v>
      </c>
      <c r="B46" s="1" t="s">
        <v>75</v>
      </c>
      <c r="C46" s="1" t="s">
        <v>75</v>
      </c>
      <c r="D46" s="1" t="s">
        <v>75</v>
      </c>
      <c r="E46" s="1" t="s">
        <v>75</v>
      </c>
      <c r="F46" s="1" t="s">
        <v>75</v>
      </c>
      <c r="G46" s="1" t="s">
        <v>75</v>
      </c>
      <c r="H46" s="1" t="s">
        <v>75</v>
      </c>
      <c r="I46" s="1" t="s">
        <v>75</v>
      </c>
      <c r="J46" s="1" t="s">
        <v>75</v>
      </c>
      <c r="K46" s="1" t="s">
        <v>75</v>
      </c>
      <c r="L46" s="1" t="s">
        <v>75</v>
      </c>
      <c r="M46" s="1" t="s">
        <v>75</v>
      </c>
      <c r="O46" s="2"/>
      <c r="P4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2008-08-06T20:20:29Z</dcterms:created>
  <dcterms:modified xsi:type="dcterms:W3CDTF">2008-08-11T20:30:46Z</dcterms:modified>
  <cp:category/>
  <cp:version/>
  <cp:contentType/>
  <cp:contentStatus/>
</cp:coreProperties>
</file>