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325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<sst xmlns="http://schemas.openxmlformats.org/spreadsheetml/2006/main" count="135" uniqueCount="101">
  <si>
    <t>Sample</t>
  </si>
  <si>
    <t>ac60189</t>
  </si>
  <si>
    <t>Analysis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</si>
  <si>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</si>
  <si>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</si>
  <si>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</si>
  <si>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</si>
  <si>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</si>
  <si>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</si>
  <si>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</si>
  <si>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</si>
  <si>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</si>
  <si>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</si>
  <si>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</si>
  <si>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</si>
  <si>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</si>
  <si>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</si>
  <si>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</si>
  <si>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Average</t>
  </si>
  <si>
    <t>StDev</t>
  </si>
  <si>
    <t>SiO2</t>
  </si>
  <si>
    <t>Al2O3</t>
  </si>
  <si>
    <t>FeO</t>
  </si>
  <si>
    <t>MnO</t>
  </si>
  <si>
    <t>MgO</t>
  </si>
  <si>
    <t>CaO</t>
  </si>
  <si>
    <t>Na2O</t>
  </si>
  <si>
    <t>K2O</t>
  </si>
  <si>
    <t>F</t>
  </si>
  <si>
    <t>Total</t>
  </si>
  <si>
    <t>ACN</t>
  </si>
  <si>
    <t>CNISF*</t>
  </si>
  <si>
    <t>TSi</t>
  </si>
  <si>
    <t>TAl</t>
  </si>
  <si>
    <t>TFe3</t>
  </si>
  <si>
    <t>Sum_T</t>
  </si>
  <si>
    <t>CAl</t>
  </si>
  <si>
    <t>CFe3</t>
  </si>
  <si>
    <t>CMg</t>
  </si>
  <si>
    <t>CFe2</t>
  </si>
  <si>
    <t>CMn</t>
  </si>
  <si>
    <t>CCa</t>
  </si>
  <si>
    <t>Sum_C</t>
  </si>
  <si>
    <t>BCa</t>
  </si>
  <si>
    <t>BNa</t>
  </si>
  <si>
    <t>Sum_B</t>
  </si>
  <si>
    <t>Sum_cat</t>
  </si>
  <si>
    <t>CF</t>
  </si>
  <si>
    <t>Sum_oxy</t>
  </si>
  <si>
    <t xml:space="preserve">Mineral: Actinolite  </t>
  </si>
  <si>
    <t xml:space="preserve">Locality: </t>
  </si>
  <si>
    <t>Elements in WDS scan:</t>
  </si>
  <si>
    <t>Weight Percents</t>
  </si>
  <si>
    <r>
      <t xml:space="preserve">Rruff ID: </t>
    </r>
    <r>
      <rPr>
        <b/>
        <sz val="12"/>
        <rFont val="Times New Roman"/>
        <family val="1"/>
      </rPr>
      <t>R060189</t>
    </r>
  </si>
  <si>
    <t>Merry Widow mine, Vancouver Island, British Columbia, Canada</t>
  </si>
  <si>
    <t>Si Al Mg Fe Mn Ca</t>
  </si>
  <si>
    <r>
      <t>(Ca</t>
    </r>
    <r>
      <rPr>
        <vertAlign val="subscript"/>
        <sz val="14"/>
        <rFont val="Times New Roman"/>
        <family val="1"/>
      </rPr>
      <t>1.94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2.54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2.17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0.23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7.84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</si>
  <si>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Electron Microprobe Data</t>
  </si>
  <si>
    <t>Ideal Chemistry:</t>
  </si>
  <si>
    <t>Calculated Chemistry: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</si>
  <si>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(Mg,Fe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</si>
  <si>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ACN: Average Number of Cations</t>
  </si>
  <si>
    <t>Instrument: Cameca SX50</t>
  </si>
  <si>
    <t>NCN: Normalized Cation Numbers =ACN*</t>
  </si>
  <si>
    <t>Sample Voltage: 15 kV</t>
  </si>
  <si>
    <t>StDev: Standard Deviation</t>
  </si>
  <si>
    <t>Microprobe Calibration Data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</si>
  <si>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</si>
  <si>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</si>
  <si>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</si>
  <si>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</si>
  <si>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</si>
  <si>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</si>
  <si>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</si>
  <si>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</si>
  <si>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</si>
  <si>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</si>
  <si>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</si>
  <si>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Na</t>
  </si>
  <si>
    <t>albite-Cr</t>
  </si>
  <si>
    <t>Si</t>
  </si>
  <si>
    <t>diopside</t>
  </si>
  <si>
    <t>Mg</t>
  </si>
  <si>
    <t>Al</t>
  </si>
  <si>
    <t>anor-s</t>
  </si>
  <si>
    <t>PET</t>
  </si>
  <si>
    <t>K</t>
  </si>
  <si>
    <t>kspar-OR1</t>
  </si>
  <si>
    <t>Ca</t>
  </si>
  <si>
    <t>Mn</t>
  </si>
  <si>
    <t>rhod-791</t>
  </si>
  <si>
    <t>Ti</t>
  </si>
  <si>
    <t>rutile1</t>
  </si>
  <si>
    <t>LIF</t>
  </si>
  <si>
    <t>Fe</t>
  </si>
  <si>
    <t>fayalite</t>
  </si>
  <si>
    <t>Date of Analysis:</t>
  </si>
  <si>
    <t>Charge (+)</t>
  </si>
  <si>
    <t>Acceleration Current: 10 nA</t>
  </si>
  <si>
    <t>Beam Size: 10 microns</t>
  </si>
  <si>
    <t>CNISF* = cation numbers in structural formulae, charge balanced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</si>
</sst>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00"/>
    <numFmt numFmtId="170" formatCode="0.0000"/>
    <numFmt numFmtId="171" formatCode="0.000"/>
    <numFmt numFmtId="172" formatCode="0.0"/>
  </numFmts>
  <fonts count="1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Courier New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14" fontId="1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14" fontId="14" fillId="0" borderId="0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0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workbookViewId="0" topLeftCell="A1">
      <selection activeCell="Q42" sqref="Q42"/>
    </sheetView>
  </sheetViews>
  <sheetFormatPr defaultColWidth="9.00390625" defaultRowHeight="13.5"/>
  <cols>
    <col min="1" max="17" width="5.25390625" style="1" customWidth="1"/>
    <col min="18" max="18" width="6.25390625" style="1" customWidth="1"/>
    <col min="19" max="16384" width="5.25390625" style="1" customWidth="1"/>
  </cols>
  <sheetData>
    <row r="1" spans="1:20" ht="13.5" customHeight="1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4" s="3" customFormat="1" ht="15.75">
      <c r="A2" s="3" t="s">
        <v>53</v>
      </c>
      <c r="D2" s="3" t="s">
        <v>49</v>
      </c>
    </row>
    <row r="3" spans="1:2" s="3" customFormat="1" ht="15.75">
      <c r="A3" s="4" t="s">
        <v>50</v>
      </c>
      <c r="B3" t="s">
        <v>54</v>
      </c>
    </row>
    <row r="4" spans="1:18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8" t="s">
        <v>51</v>
      </c>
      <c r="M4" s="9"/>
      <c r="N4" s="9"/>
      <c r="O4" s="9"/>
      <c r="P4" s="23" t="s">
        <v>55</v>
      </c>
      <c r="Q4" s="9"/>
      <c r="R4" s="9"/>
    </row>
    <row r="5" spans="1:18" ht="12.75">
      <c r="A5" s="6" t="s">
        <v>52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7"/>
      <c r="R5" s="7"/>
    </row>
    <row r="6" spans="1:16" ht="12.75">
      <c r="A6" s="1" t="s">
        <v>0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1" t="s">
        <v>1</v>
      </c>
      <c r="P6" s="1" t="s">
        <v>1</v>
      </c>
    </row>
    <row r="7" spans="1:19" ht="12.7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15</v>
      </c>
      <c r="O7" s="1" t="s">
        <v>16</v>
      </c>
      <c r="P7" s="1" t="s">
        <v>17</v>
      </c>
      <c r="R7" s="1" t="s">
        <v>18</v>
      </c>
      <c r="S7" s="1" t="s">
        <v>19</v>
      </c>
    </row>
    <row r="8" spans="1:19" ht="12.75">
      <c r="A8" s="1" t="s">
        <v>20</v>
      </c>
      <c r="B8" s="1">
        <v>51.84</v>
      </c>
      <c r="C8" s="1">
        <v>52.11</v>
      </c>
      <c r="D8" s="1">
        <v>51.85</v>
      </c>
      <c r="E8" s="1">
        <v>51.27</v>
      </c>
      <c r="F8" s="1">
        <v>51.46</v>
      </c>
      <c r="G8" s="1">
        <v>51.34</v>
      </c>
      <c r="H8" s="1">
        <v>52.08</v>
      </c>
      <c r="I8" s="1">
        <v>51.43</v>
      </c>
      <c r="J8" s="1">
        <v>50.8</v>
      </c>
      <c r="K8" s="1">
        <v>51.44</v>
      </c>
      <c r="L8" s="1">
        <v>52.19</v>
      </c>
      <c r="M8" s="1">
        <v>51.99</v>
      </c>
      <c r="N8" s="1">
        <v>51.96</v>
      </c>
      <c r="O8" s="1">
        <v>51.65</v>
      </c>
      <c r="P8" s="1">
        <v>55.53</v>
      </c>
      <c r="R8" s="2">
        <f>AVERAGE(B8:P8)</f>
        <v>51.92933333333333</v>
      </c>
      <c r="S8" s="2">
        <f>STDEV(B8:P8)</f>
        <v>1.0674232435882327</v>
      </c>
    </row>
    <row r="9" spans="1:19" ht="12.75">
      <c r="A9" s="1" t="s">
        <v>21</v>
      </c>
      <c r="B9" s="1">
        <v>0.74</v>
      </c>
      <c r="C9" s="1">
        <v>0.96</v>
      </c>
      <c r="D9" s="1">
        <v>1.09</v>
      </c>
      <c r="E9" s="1">
        <v>1</v>
      </c>
      <c r="F9" s="1">
        <v>1.28</v>
      </c>
      <c r="G9" s="1">
        <v>1.23</v>
      </c>
      <c r="H9" s="1">
        <v>0.64</v>
      </c>
      <c r="I9" s="1">
        <v>0.81</v>
      </c>
      <c r="J9" s="1">
        <v>1.74</v>
      </c>
      <c r="K9" s="1">
        <v>1.03</v>
      </c>
      <c r="L9" s="1">
        <v>0.63</v>
      </c>
      <c r="M9" s="1">
        <v>0.59</v>
      </c>
      <c r="N9" s="1">
        <v>0.67</v>
      </c>
      <c r="O9" s="1">
        <v>0.76</v>
      </c>
      <c r="P9" s="1">
        <v>0.81</v>
      </c>
      <c r="R9" s="2">
        <f aca="true" t="shared" si="0" ref="R9:R40">AVERAGE(B9:P9)</f>
        <v>0.932</v>
      </c>
      <c r="S9" s="2">
        <f aca="true" t="shared" si="1" ref="S9:S40">STDEV(B9:P9)</f>
        <v>0.31179663702025884</v>
      </c>
    </row>
    <row r="10" spans="1:19" ht="12.75">
      <c r="A10" s="1" t="s">
        <v>22</v>
      </c>
      <c r="B10" s="1">
        <v>20.85</v>
      </c>
      <c r="C10" s="1">
        <v>20.71</v>
      </c>
      <c r="D10" s="1">
        <v>21.71</v>
      </c>
      <c r="E10" s="1">
        <v>21.73</v>
      </c>
      <c r="F10" s="1">
        <v>21.44</v>
      </c>
      <c r="G10" s="1">
        <v>20.77</v>
      </c>
      <c r="H10" s="1">
        <v>21.57</v>
      </c>
      <c r="I10" s="1">
        <v>21.69</v>
      </c>
      <c r="J10" s="1">
        <v>21.59</v>
      </c>
      <c r="K10" s="1">
        <v>22.5</v>
      </c>
      <c r="L10" s="1">
        <v>22.13</v>
      </c>
      <c r="M10" s="1">
        <v>22.66</v>
      </c>
      <c r="N10" s="1">
        <v>22.25</v>
      </c>
      <c r="O10" s="1">
        <v>23.23</v>
      </c>
      <c r="P10" s="1">
        <v>23.23</v>
      </c>
      <c r="R10" s="2">
        <f t="shared" si="0"/>
        <v>21.870666666666672</v>
      </c>
      <c r="S10" s="2">
        <f t="shared" si="1"/>
        <v>0.7999595227854215</v>
      </c>
    </row>
    <row r="11" spans="1:19" ht="12.75">
      <c r="A11" s="1" t="s">
        <v>23</v>
      </c>
      <c r="B11" s="1">
        <v>0.42</v>
      </c>
      <c r="C11" s="1">
        <v>0.44</v>
      </c>
      <c r="D11" s="1">
        <v>0.52</v>
      </c>
      <c r="E11" s="1">
        <v>0.5</v>
      </c>
      <c r="F11" s="1">
        <v>0.49</v>
      </c>
      <c r="G11" s="1">
        <v>0.41</v>
      </c>
      <c r="H11" s="1">
        <v>0.49</v>
      </c>
      <c r="I11" s="1">
        <v>0.52</v>
      </c>
      <c r="J11" s="1">
        <v>0.39</v>
      </c>
      <c r="K11" s="1">
        <v>0.46</v>
      </c>
      <c r="L11" s="1">
        <v>0.54</v>
      </c>
      <c r="M11" s="1">
        <v>0.5</v>
      </c>
      <c r="N11" s="1">
        <v>0.51</v>
      </c>
      <c r="O11" s="1">
        <v>0.54</v>
      </c>
      <c r="P11" s="1">
        <v>0.42</v>
      </c>
      <c r="R11" s="2">
        <f t="shared" si="0"/>
        <v>0.4766666666666667</v>
      </c>
      <c r="S11" s="2">
        <f t="shared" si="1"/>
        <v>0.049521520093600765</v>
      </c>
    </row>
    <row r="12" spans="1:19" ht="12.75">
      <c r="A12" s="1" t="s">
        <v>24</v>
      </c>
      <c r="B12" s="1">
        <v>10.56</v>
      </c>
      <c r="C12" s="1">
        <v>10.45</v>
      </c>
      <c r="D12" s="1">
        <v>9.38</v>
      </c>
      <c r="E12" s="1">
        <v>9.34</v>
      </c>
      <c r="F12" s="1">
        <v>9.74</v>
      </c>
      <c r="G12" s="1">
        <v>10.25</v>
      </c>
      <c r="H12" s="1">
        <v>10.02</v>
      </c>
      <c r="I12" s="1">
        <v>9.64</v>
      </c>
      <c r="J12" s="1">
        <v>9.7</v>
      </c>
      <c r="K12" s="1">
        <v>9.13</v>
      </c>
      <c r="L12" s="1">
        <v>9.38</v>
      </c>
      <c r="M12" s="1">
        <v>9.3</v>
      </c>
      <c r="N12" s="1">
        <v>9.22</v>
      </c>
      <c r="O12" s="1">
        <v>8.96</v>
      </c>
      <c r="P12" s="1">
        <v>8.71</v>
      </c>
      <c r="R12" s="2">
        <f t="shared" si="0"/>
        <v>9.585333333333333</v>
      </c>
      <c r="S12" s="2">
        <f t="shared" si="1"/>
        <v>0.5406592096250517</v>
      </c>
    </row>
    <row r="13" spans="1:19" ht="12.75">
      <c r="A13" s="1" t="s">
        <v>25</v>
      </c>
      <c r="B13" s="1">
        <v>12.06</v>
      </c>
      <c r="C13" s="1">
        <v>12.21</v>
      </c>
      <c r="D13" s="1">
        <v>11.87</v>
      </c>
      <c r="E13" s="1">
        <v>11.78</v>
      </c>
      <c r="F13" s="1">
        <v>11.92</v>
      </c>
      <c r="G13" s="1">
        <v>11.82</v>
      </c>
      <c r="H13" s="1">
        <v>11.92</v>
      </c>
      <c r="I13" s="1">
        <v>11.83</v>
      </c>
      <c r="J13" s="1">
        <v>12.05</v>
      </c>
      <c r="K13" s="1">
        <v>12</v>
      </c>
      <c r="L13" s="1">
        <v>11.86</v>
      </c>
      <c r="M13" s="1">
        <v>11.97</v>
      </c>
      <c r="N13" s="1">
        <v>11.56</v>
      </c>
      <c r="O13" s="1">
        <v>11.77</v>
      </c>
      <c r="P13" s="1">
        <v>11.73</v>
      </c>
      <c r="R13" s="2">
        <f t="shared" si="0"/>
        <v>11.889999999999999</v>
      </c>
      <c r="S13" s="2">
        <f t="shared" si="1"/>
        <v>0.1576614818436632</v>
      </c>
    </row>
    <row r="14" spans="1:19" ht="12.75">
      <c r="A14" s="1" t="s">
        <v>26</v>
      </c>
      <c r="B14" s="1">
        <v>0.12</v>
      </c>
      <c r="C14" s="1">
        <v>0.13</v>
      </c>
      <c r="D14" s="1">
        <v>0.19</v>
      </c>
      <c r="E14" s="1">
        <v>0.19</v>
      </c>
      <c r="F14" s="1">
        <v>0.23</v>
      </c>
      <c r="G14" s="1">
        <v>0.17</v>
      </c>
      <c r="H14" s="1">
        <v>0.17</v>
      </c>
      <c r="I14" s="1">
        <v>0.15</v>
      </c>
      <c r="J14" s="1">
        <v>0.23</v>
      </c>
      <c r="K14" s="1">
        <v>0.19</v>
      </c>
      <c r="L14" s="1">
        <v>0.14</v>
      </c>
      <c r="M14" s="1">
        <v>0.19</v>
      </c>
      <c r="N14" s="1">
        <v>0.22</v>
      </c>
      <c r="O14" s="1">
        <v>0.22</v>
      </c>
      <c r="P14" s="1">
        <v>0.21</v>
      </c>
      <c r="R14" s="2">
        <f t="shared" si="0"/>
        <v>0.18333333333333332</v>
      </c>
      <c r="S14" s="2">
        <f t="shared" si="1"/>
        <v>0.0359894164336976</v>
      </c>
    </row>
    <row r="15" spans="1:19" ht="12.75">
      <c r="A15" s="1" t="s">
        <v>27</v>
      </c>
      <c r="B15" s="1">
        <v>0.04</v>
      </c>
      <c r="C15" s="1">
        <v>0.05</v>
      </c>
      <c r="D15" s="1">
        <v>0.06</v>
      </c>
      <c r="E15" s="1">
        <v>0.06</v>
      </c>
      <c r="F15" s="1">
        <v>0.09</v>
      </c>
      <c r="G15" s="1">
        <v>0.08</v>
      </c>
      <c r="H15" s="1">
        <v>0.06</v>
      </c>
      <c r="I15" s="1">
        <v>0.03</v>
      </c>
      <c r="J15" s="1">
        <v>0.08</v>
      </c>
      <c r="K15" s="1">
        <v>0.09</v>
      </c>
      <c r="L15" s="1">
        <v>0.05</v>
      </c>
      <c r="M15" s="1">
        <v>0.04</v>
      </c>
      <c r="N15" s="1">
        <v>0.02</v>
      </c>
      <c r="O15" s="1">
        <v>0.05</v>
      </c>
      <c r="P15" s="1">
        <v>0.05</v>
      </c>
      <c r="R15" s="2">
        <f t="shared" si="0"/>
        <v>0.05666666666666667</v>
      </c>
      <c r="S15" s="2">
        <f t="shared" si="1"/>
        <v>0.020930724738891338</v>
      </c>
    </row>
    <row r="16" spans="1:19" ht="12.75">
      <c r="A16" s="1" t="s">
        <v>28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R16" s="2">
        <f t="shared" si="0"/>
        <v>0</v>
      </c>
      <c r="S16" s="2">
        <f t="shared" si="1"/>
        <v>0</v>
      </c>
    </row>
    <row r="17" spans="1:19" ht="12.75">
      <c r="A17" s="1" t="s">
        <v>29</v>
      </c>
      <c r="B17" s="1">
        <v>96.63</v>
      </c>
      <c r="C17" s="1">
        <v>97.06</v>
      </c>
      <c r="D17" s="1">
        <v>96.67</v>
      </c>
      <c r="E17" s="1">
        <v>95.87</v>
      </c>
      <c r="F17" s="1">
        <v>96.65</v>
      </c>
      <c r="G17" s="1">
        <v>96.07</v>
      </c>
      <c r="H17" s="1">
        <v>96.95</v>
      </c>
      <c r="I17" s="1">
        <v>96.1</v>
      </c>
      <c r="J17" s="1">
        <v>96.58</v>
      </c>
      <c r="K17" s="1">
        <v>96.84</v>
      </c>
      <c r="L17" s="1">
        <v>96.92</v>
      </c>
      <c r="M17" s="1">
        <v>97.24</v>
      </c>
      <c r="N17" s="1">
        <v>96.41</v>
      </c>
      <c r="O17" s="1">
        <v>97.18</v>
      </c>
      <c r="P17" s="1">
        <v>100.69</v>
      </c>
      <c r="R17" s="2">
        <f t="shared" si="0"/>
        <v>96.92400000000002</v>
      </c>
      <c r="S17" s="2">
        <f t="shared" si="1"/>
        <v>1.118102985287272</v>
      </c>
    </row>
    <row r="18" spans="18:19" ht="12.75">
      <c r="R18" s="2"/>
      <c r="S18" s="2"/>
    </row>
    <row r="19" spans="18:22" ht="12.75">
      <c r="R19" s="2" t="s">
        <v>30</v>
      </c>
      <c r="S19" s="2" t="s">
        <v>19</v>
      </c>
      <c r="T19" s="1" t="s">
        <v>31</v>
      </c>
      <c r="V19" s="1" t="s">
        <v>97</v>
      </c>
    </row>
    <row r="20" spans="1:22" ht="12.75">
      <c r="A20" s="1" t="s">
        <v>32</v>
      </c>
      <c r="B20" s="2">
        <v>7.81</v>
      </c>
      <c r="C20" s="2">
        <v>7.83</v>
      </c>
      <c r="D20" s="2">
        <v>7.86</v>
      </c>
      <c r="E20" s="2">
        <v>7.84</v>
      </c>
      <c r="F20" s="2">
        <v>7.79</v>
      </c>
      <c r="G20" s="2">
        <v>7.78</v>
      </c>
      <c r="H20" s="2">
        <v>7.85</v>
      </c>
      <c r="I20" s="2">
        <v>7.84</v>
      </c>
      <c r="J20" s="2">
        <v>7.71</v>
      </c>
      <c r="K20" s="2">
        <v>7.82</v>
      </c>
      <c r="L20" s="2">
        <v>7.9</v>
      </c>
      <c r="M20" s="2">
        <v>7.87</v>
      </c>
      <c r="N20" s="2">
        <v>7.9</v>
      </c>
      <c r="O20" s="2">
        <v>7.83</v>
      </c>
      <c r="P20" s="2">
        <v>8.09</v>
      </c>
      <c r="R20" s="2">
        <f t="shared" si="0"/>
        <v>7.848000000000001</v>
      </c>
      <c r="S20" s="2">
        <f t="shared" si="1"/>
        <v>0.0822192191642907</v>
      </c>
      <c r="T20" s="10">
        <v>7.84</v>
      </c>
      <c r="U20" s="1">
        <v>4</v>
      </c>
      <c r="V20" s="2">
        <f>T20*U20</f>
        <v>31.36</v>
      </c>
    </row>
    <row r="21" spans="1:22" ht="12.75">
      <c r="A21" s="1" t="s">
        <v>33</v>
      </c>
      <c r="B21" s="2">
        <v>0.13</v>
      </c>
      <c r="C21" s="2">
        <v>0.17</v>
      </c>
      <c r="D21" s="2">
        <v>0.14</v>
      </c>
      <c r="E21" s="2">
        <v>0.16</v>
      </c>
      <c r="F21" s="2">
        <v>0.21</v>
      </c>
      <c r="G21" s="2">
        <v>0.22</v>
      </c>
      <c r="H21" s="2">
        <v>0.11</v>
      </c>
      <c r="I21" s="2">
        <v>0.15</v>
      </c>
      <c r="J21" s="2">
        <v>0.29</v>
      </c>
      <c r="K21" s="2">
        <v>0.18</v>
      </c>
      <c r="L21" s="2">
        <v>0.1</v>
      </c>
      <c r="M21" s="2">
        <v>0.11</v>
      </c>
      <c r="N21" s="2">
        <v>0.1</v>
      </c>
      <c r="O21" s="2">
        <v>0.14</v>
      </c>
      <c r="P21" s="2">
        <v>0</v>
      </c>
      <c r="R21" s="2">
        <f t="shared" si="0"/>
        <v>0.14733333333333337</v>
      </c>
      <c r="S21" s="2">
        <f t="shared" si="1"/>
        <v>0.06584252497617392</v>
      </c>
      <c r="T21" s="10">
        <v>0.16</v>
      </c>
      <c r="U21" s="1">
        <v>3</v>
      </c>
      <c r="V21" s="2">
        <f aca="true" t="shared" si="2" ref="V21:V34">T21*U21</f>
        <v>0.48</v>
      </c>
    </row>
    <row r="22" spans="1:22" ht="12.75">
      <c r="A22" s="1" t="s">
        <v>34</v>
      </c>
      <c r="B22" s="2">
        <v>0.06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0.03</v>
      </c>
      <c r="I22" s="2">
        <v>0.02</v>
      </c>
      <c r="J22" s="2">
        <v>0</v>
      </c>
      <c r="K22" s="2">
        <v>0</v>
      </c>
      <c r="L22" s="2">
        <v>0</v>
      </c>
      <c r="M22" s="2">
        <v>0.03</v>
      </c>
      <c r="N22" s="2">
        <v>0</v>
      </c>
      <c r="O22" s="2">
        <v>0.04</v>
      </c>
      <c r="P22" s="2">
        <v>0</v>
      </c>
      <c r="R22" s="2">
        <f t="shared" si="0"/>
        <v>0.012000000000000002</v>
      </c>
      <c r="S22" s="2">
        <f t="shared" si="1"/>
        <v>0.019346465162548798</v>
      </c>
      <c r="T22" s="10">
        <v>0</v>
      </c>
      <c r="V22" s="2">
        <f t="shared" si="2"/>
        <v>0</v>
      </c>
    </row>
    <row r="23" spans="1:22" ht="12.75">
      <c r="A23" s="1" t="s">
        <v>35</v>
      </c>
      <c r="B23" s="2">
        <v>8</v>
      </c>
      <c r="C23" s="2">
        <v>8</v>
      </c>
      <c r="D23" s="2">
        <v>8</v>
      </c>
      <c r="E23" s="2">
        <v>8</v>
      </c>
      <c r="F23" s="2">
        <v>8</v>
      </c>
      <c r="G23" s="2">
        <v>8</v>
      </c>
      <c r="H23" s="2">
        <v>8</v>
      </c>
      <c r="I23" s="2">
        <v>8</v>
      </c>
      <c r="J23" s="2">
        <v>8</v>
      </c>
      <c r="K23" s="2">
        <v>8</v>
      </c>
      <c r="L23" s="2">
        <v>8</v>
      </c>
      <c r="M23" s="2">
        <v>8</v>
      </c>
      <c r="N23" s="2">
        <v>8</v>
      </c>
      <c r="O23" s="2">
        <v>8</v>
      </c>
      <c r="P23" s="2">
        <v>8.09</v>
      </c>
      <c r="R23" s="2">
        <f t="shared" si="0"/>
        <v>8.006</v>
      </c>
      <c r="S23" s="2">
        <f t="shared" si="1"/>
        <v>0.023237900077088564</v>
      </c>
      <c r="T23" s="11"/>
      <c r="V23" s="2">
        <f t="shared" si="2"/>
        <v>0</v>
      </c>
    </row>
    <row r="24" spans="2:2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"/>
      <c r="S24" s="2"/>
      <c r="T24" s="11"/>
      <c r="V24" s="2">
        <f t="shared" si="2"/>
        <v>0</v>
      </c>
    </row>
    <row r="25" spans="1:22" ht="12.75">
      <c r="A25" s="1" t="s">
        <v>39</v>
      </c>
      <c r="B25" s="2">
        <v>2.33</v>
      </c>
      <c r="C25" s="2">
        <v>2.41</v>
      </c>
      <c r="D25" s="2">
        <v>2.6</v>
      </c>
      <c r="E25" s="2">
        <v>2.58</v>
      </c>
      <c r="F25" s="2">
        <v>2.49</v>
      </c>
      <c r="G25" s="2">
        <v>2.32</v>
      </c>
      <c r="H25" s="2">
        <v>2.45</v>
      </c>
      <c r="I25" s="2">
        <v>2.49</v>
      </c>
      <c r="J25" s="2">
        <v>2.46</v>
      </c>
      <c r="K25" s="2">
        <v>2.68</v>
      </c>
      <c r="L25" s="2">
        <v>2.61</v>
      </c>
      <c r="M25" s="2">
        <v>2.65</v>
      </c>
      <c r="N25" s="2">
        <v>2.58</v>
      </c>
      <c r="O25" s="2">
        <v>2.63</v>
      </c>
      <c r="P25" s="2">
        <v>2.83</v>
      </c>
      <c r="R25" s="2">
        <f aca="true" t="shared" si="3" ref="R25:R30">AVERAGE(B25:P25)</f>
        <v>2.5406666666666666</v>
      </c>
      <c r="S25" s="2">
        <f aca="true" t="shared" si="4" ref="S25:S30">STDEV(B25:P25)</f>
        <v>0.13744955784716076</v>
      </c>
      <c r="T25" s="10">
        <v>2.54</v>
      </c>
      <c r="U25" s="1">
        <v>2</v>
      </c>
      <c r="V25" s="2">
        <f t="shared" si="2"/>
        <v>5.08</v>
      </c>
    </row>
    <row r="26" spans="1:22" ht="12.75">
      <c r="A26" s="1" t="s">
        <v>38</v>
      </c>
      <c r="B26" s="2">
        <v>2.37</v>
      </c>
      <c r="C26" s="2">
        <v>2.34</v>
      </c>
      <c r="D26" s="2">
        <v>2.12</v>
      </c>
      <c r="E26" s="2">
        <v>2.13</v>
      </c>
      <c r="F26" s="2">
        <v>2.2</v>
      </c>
      <c r="G26" s="2">
        <v>2.32</v>
      </c>
      <c r="H26" s="2">
        <v>2.25</v>
      </c>
      <c r="I26" s="2">
        <v>2.19</v>
      </c>
      <c r="J26" s="2">
        <v>2.19</v>
      </c>
      <c r="K26" s="2">
        <v>2.07</v>
      </c>
      <c r="L26" s="2">
        <v>2.12</v>
      </c>
      <c r="M26" s="2">
        <v>2.1</v>
      </c>
      <c r="N26" s="2">
        <v>2.09</v>
      </c>
      <c r="O26" s="2">
        <v>2.02</v>
      </c>
      <c r="P26" s="2">
        <v>1.89</v>
      </c>
      <c r="R26" s="2">
        <f t="shared" si="3"/>
        <v>2.1600000000000006</v>
      </c>
      <c r="S26" s="2">
        <f t="shared" si="4"/>
        <v>0.1272792206135738</v>
      </c>
      <c r="T26" s="10">
        <f>R26*5/4.98</f>
        <v>2.168674698795181</v>
      </c>
      <c r="U26" s="1">
        <v>2</v>
      </c>
      <c r="V26" s="2">
        <f t="shared" si="2"/>
        <v>4.337349397590362</v>
      </c>
    </row>
    <row r="27" spans="1:22" ht="12.75">
      <c r="A27" s="1" t="s">
        <v>37</v>
      </c>
      <c r="B27" s="2">
        <v>0.25</v>
      </c>
      <c r="C27" s="2">
        <v>0.19</v>
      </c>
      <c r="D27" s="2">
        <v>0.15</v>
      </c>
      <c r="E27" s="2">
        <v>0.2</v>
      </c>
      <c r="F27" s="2">
        <v>0.23</v>
      </c>
      <c r="G27" s="2">
        <v>0.32</v>
      </c>
      <c r="H27" s="2">
        <v>0.24</v>
      </c>
      <c r="I27" s="2">
        <v>0.25</v>
      </c>
      <c r="J27" s="2">
        <v>0.28</v>
      </c>
      <c r="K27" s="2">
        <v>0.18</v>
      </c>
      <c r="L27" s="2">
        <v>0.19</v>
      </c>
      <c r="M27" s="2">
        <v>0.19</v>
      </c>
      <c r="N27" s="2">
        <v>0.25</v>
      </c>
      <c r="O27" s="2">
        <v>0.28</v>
      </c>
      <c r="P27" s="2">
        <v>0</v>
      </c>
      <c r="R27" s="2">
        <f t="shared" si="3"/>
        <v>0.21333333333333335</v>
      </c>
      <c r="S27" s="2">
        <f t="shared" si="4"/>
        <v>0.0745143003213541</v>
      </c>
      <c r="T27" s="10">
        <v>0.23</v>
      </c>
      <c r="U27" s="1">
        <v>3</v>
      </c>
      <c r="V27" s="2">
        <f t="shared" si="2"/>
        <v>0.6900000000000001</v>
      </c>
    </row>
    <row r="28" spans="1:22" ht="12.75">
      <c r="A28" s="1" t="s">
        <v>40</v>
      </c>
      <c r="B28" s="2">
        <v>0.05</v>
      </c>
      <c r="C28" s="2">
        <v>0.06</v>
      </c>
      <c r="D28" s="2">
        <v>0.07</v>
      </c>
      <c r="E28" s="2">
        <v>0.07</v>
      </c>
      <c r="F28" s="2">
        <v>0.06</v>
      </c>
      <c r="G28" s="2">
        <v>0.05</v>
      </c>
      <c r="H28" s="2">
        <v>0.06</v>
      </c>
      <c r="I28" s="2">
        <v>0.07</v>
      </c>
      <c r="J28" s="2">
        <v>0.05</v>
      </c>
      <c r="K28" s="2">
        <v>0.06</v>
      </c>
      <c r="L28" s="2">
        <v>0.07</v>
      </c>
      <c r="M28" s="2">
        <v>0.06</v>
      </c>
      <c r="N28" s="2">
        <v>0.07</v>
      </c>
      <c r="O28" s="2">
        <v>0.07</v>
      </c>
      <c r="P28" s="2">
        <v>0.05</v>
      </c>
      <c r="R28" s="2">
        <f t="shared" si="3"/>
        <v>0.06133333333333336</v>
      </c>
      <c r="S28" s="2">
        <f t="shared" si="4"/>
        <v>0.00833809387832774</v>
      </c>
      <c r="T28" s="10">
        <f>R28*5/4.98</f>
        <v>0.06157965194109775</v>
      </c>
      <c r="U28" s="1">
        <v>2</v>
      </c>
      <c r="V28" s="2">
        <f t="shared" si="2"/>
        <v>0.1231593038821955</v>
      </c>
    </row>
    <row r="29" spans="1:22" ht="12.75">
      <c r="A29" s="1" t="s">
        <v>36</v>
      </c>
      <c r="B29" s="2">
        <v>0</v>
      </c>
      <c r="C29" s="2">
        <v>0</v>
      </c>
      <c r="D29" s="2">
        <v>0.06</v>
      </c>
      <c r="E29" s="2">
        <v>0.02</v>
      </c>
      <c r="F29" s="2">
        <v>0.02</v>
      </c>
      <c r="G29" s="2">
        <v>0</v>
      </c>
      <c r="H29" s="2">
        <v>0</v>
      </c>
      <c r="I29" s="2">
        <v>0</v>
      </c>
      <c r="J29" s="2">
        <v>0.02</v>
      </c>
      <c r="K29" s="2">
        <v>0.01</v>
      </c>
      <c r="L29" s="2">
        <v>0.01</v>
      </c>
      <c r="M29" s="2">
        <v>0</v>
      </c>
      <c r="N29" s="2">
        <v>0.02</v>
      </c>
      <c r="O29" s="2">
        <v>0</v>
      </c>
      <c r="P29" s="2">
        <v>0.14</v>
      </c>
      <c r="R29" s="2">
        <f t="shared" si="3"/>
        <v>0.020000000000000004</v>
      </c>
      <c r="S29" s="12">
        <f t="shared" si="4"/>
        <v>0.03683941988065036</v>
      </c>
      <c r="T29" s="10">
        <v>0</v>
      </c>
      <c r="U29" s="1">
        <v>3</v>
      </c>
      <c r="V29" s="2">
        <f t="shared" si="2"/>
        <v>0</v>
      </c>
    </row>
    <row r="30" spans="1:22" ht="12.75">
      <c r="A30" s="1" t="s">
        <v>41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0.09</v>
      </c>
      <c r="R30" s="2">
        <f t="shared" si="3"/>
        <v>0.006</v>
      </c>
      <c r="S30" s="12">
        <f t="shared" si="4"/>
        <v>0.0232379000772445</v>
      </c>
      <c r="T30" s="10">
        <v>0</v>
      </c>
      <c r="U30" s="1">
        <v>2</v>
      </c>
      <c r="V30" s="2">
        <f t="shared" si="2"/>
        <v>0</v>
      </c>
    </row>
    <row r="31" spans="1:22" ht="12.75">
      <c r="A31" s="1" t="s">
        <v>42</v>
      </c>
      <c r="B31" s="2">
        <v>5</v>
      </c>
      <c r="C31" s="2">
        <v>5</v>
      </c>
      <c r="D31" s="2">
        <v>5</v>
      </c>
      <c r="E31" s="2">
        <v>5</v>
      </c>
      <c r="F31" s="2">
        <v>5</v>
      </c>
      <c r="G31" s="2">
        <v>5</v>
      </c>
      <c r="H31" s="2">
        <v>5</v>
      </c>
      <c r="I31" s="2">
        <v>5</v>
      </c>
      <c r="J31" s="2">
        <v>5</v>
      </c>
      <c r="K31" s="2">
        <v>5</v>
      </c>
      <c r="L31" s="2">
        <v>5</v>
      </c>
      <c r="M31" s="2">
        <v>5</v>
      </c>
      <c r="N31" s="2">
        <v>5</v>
      </c>
      <c r="O31" s="2">
        <v>5</v>
      </c>
      <c r="P31" s="2">
        <v>5</v>
      </c>
      <c r="R31" s="2">
        <f t="shared" si="0"/>
        <v>5</v>
      </c>
      <c r="S31" s="2">
        <f t="shared" si="1"/>
        <v>0</v>
      </c>
      <c r="T31" s="11"/>
      <c r="V31" s="2">
        <f t="shared" si="2"/>
        <v>0</v>
      </c>
    </row>
    <row r="32" spans="2:22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R32" s="2"/>
      <c r="S32" s="2"/>
      <c r="T32" s="11"/>
      <c r="V32" s="2">
        <f t="shared" si="2"/>
        <v>0</v>
      </c>
    </row>
    <row r="33" spans="1:22" ht="12.75">
      <c r="A33" s="1" t="s">
        <v>43</v>
      </c>
      <c r="B33" s="2">
        <v>1.95</v>
      </c>
      <c r="C33" s="2">
        <v>1.97</v>
      </c>
      <c r="D33" s="2">
        <v>1.93</v>
      </c>
      <c r="E33" s="2">
        <v>1.93</v>
      </c>
      <c r="F33" s="2">
        <v>1.93</v>
      </c>
      <c r="G33" s="2">
        <v>1.92</v>
      </c>
      <c r="H33" s="2">
        <v>1.93</v>
      </c>
      <c r="I33" s="2">
        <v>1.93</v>
      </c>
      <c r="J33" s="2">
        <v>1.96</v>
      </c>
      <c r="K33" s="2">
        <v>1.96</v>
      </c>
      <c r="L33" s="2">
        <v>1.92</v>
      </c>
      <c r="M33" s="2">
        <v>1.94</v>
      </c>
      <c r="N33" s="2">
        <v>1.88</v>
      </c>
      <c r="O33" s="2">
        <v>1.91</v>
      </c>
      <c r="P33" s="2">
        <v>1.74</v>
      </c>
      <c r="R33" s="2">
        <f t="shared" si="0"/>
        <v>1.9199999999999997</v>
      </c>
      <c r="S33" s="2">
        <f t="shared" si="1"/>
        <v>0.05451081150954141</v>
      </c>
      <c r="T33" s="10">
        <v>1.94</v>
      </c>
      <c r="U33" s="1">
        <v>2</v>
      </c>
      <c r="V33" s="2">
        <f t="shared" si="2"/>
        <v>3.88</v>
      </c>
    </row>
    <row r="34" spans="1:22" ht="12.75">
      <c r="A34" s="1" t="s">
        <v>44</v>
      </c>
      <c r="B34" s="2">
        <v>0.04</v>
      </c>
      <c r="C34" s="2">
        <v>0.03</v>
      </c>
      <c r="D34" s="2">
        <v>0.06</v>
      </c>
      <c r="E34" s="2">
        <v>0.06</v>
      </c>
      <c r="F34" s="2">
        <v>0.07</v>
      </c>
      <c r="G34" s="2">
        <v>0.05</v>
      </c>
      <c r="H34" s="2">
        <v>0.05</v>
      </c>
      <c r="I34" s="2">
        <v>0.04</v>
      </c>
      <c r="J34" s="2">
        <v>0.04</v>
      </c>
      <c r="K34" s="2">
        <v>0.04</v>
      </c>
      <c r="L34" s="2">
        <v>0.04</v>
      </c>
      <c r="M34" s="2">
        <v>0.06</v>
      </c>
      <c r="N34" s="2">
        <v>0.07</v>
      </c>
      <c r="O34" s="2">
        <v>0.07</v>
      </c>
      <c r="P34" s="2">
        <v>0.06</v>
      </c>
      <c r="R34" s="2">
        <f t="shared" si="0"/>
        <v>0.052000000000000005</v>
      </c>
      <c r="S34" s="2">
        <f t="shared" si="1"/>
        <v>0.013201731488169065</v>
      </c>
      <c r="T34" s="10">
        <v>0.05</v>
      </c>
      <c r="U34" s="1">
        <v>1</v>
      </c>
      <c r="V34" s="2">
        <f t="shared" si="2"/>
        <v>0.05</v>
      </c>
    </row>
    <row r="35" spans="1:22" ht="12.75">
      <c r="A35" s="1" t="s">
        <v>45</v>
      </c>
      <c r="B35" s="2">
        <v>1.98</v>
      </c>
      <c r="C35" s="2">
        <v>2</v>
      </c>
      <c r="D35" s="2">
        <v>1.99</v>
      </c>
      <c r="E35" s="2">
        <v>1.99</v>
      </c>
      <c r="F35" s="2">
        <v>2</v>
      </c>
      <c r="G35" s="2">
        <v>1.97</v>
      </c>
      <c r="H35" s="2">
        <v>1.98</v>
      </c>
      <c r="I35" s="2">
        <v>1.98</v>
      </c>
      <c r="J35" s="2">
        <v>2</v>
      </c>
      <c r="K35" s="2">
        <v>2</v>
      </c>
      <c r="L35" s="2">
        <v>1.97</v>
      </c>
      <c r="M35" s="2">
        <v>2</v>
      </c>
      <c r="N35" s="2">
        <v>1.95</v>
      </c>
      <c r="O35" s="2">
        <v>1.98</v>
      </c>
      <c r="P35" s="2">
        <v>1.8</v>
      </c>
      <c r="R35" s="2">
        <f t="shared" si="0"/>
        <v>1.9726666666666666</v>
      </c>
      <c r="S35" s="2">
        <f t="shared" si="1"/>
        <v>0.049923751385304305</v>
      </c>
      <c r="V35" s="2"/>
    </row>
    <row r="36" spans="2:22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R36" s="2"/>
      <c r="S36" s="2"/>
      <c r="V36" s="2"/>
    </row>
    <row r="37" spans="2:22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R37" s="2"/>
      <c r="S37" s="2"/>
      <c r="V37" s="2"/>
    </row>
    <row r="38" spans="1:22" ht="12.75">
      <c r="A38" s="1" t="s">
        <v>46</v>
      </c>
      <c r="B38" s="2">
        <v>14.99</v>
      </c>
      <c r="C38" s="2">
        <v>15.01</v>
      </c>
      <c r="D38" s="2">
        <v>15</v>
      </c>
      <c r="E38" s="2">
        <v>15</v>
      </c>
      <c r="F38" s="2">
        <v>15.02</v>
      </c>
      <c r="G38" s="2">
        <v>14.99</v>
      </c>
      <c r="H38" s="2">
        <v>14.99</v>
      </c>
      <c r="I38" s="2">
        <v>14.98</v>
      </c>
      <c r="J38" s="2">
        <v>15.04</v>
      </c>
      <c r="K38" s="2">
        <v>15.03</v>
      </c>
      <c r="L38" s="2">
        <v>14.97</v>
      </c>
      <c r="M38" s="2">
        <v>15</v>
      </c>
      <c r="N38" s="2">
        <v>14.95</v>
      </c>
      <c r="O38" s="2">
        <v>14.99</v>
      </c>
      <c r="P38" s="2">
        <v>14.9</v>
      </c>
      <c r="R38" s="2">
        <f t="shared" si="0"/>
        <v>14.990666666666666</v>
      </c>
      <c r="S38" s="2">
        <f t="shared" si="1"/>
        <v>0.033693294515307795</v>
      </c>
      <c r="V38" s="2"/>
    </row>
    <row r="39" spans="1:22" ht="12.75">
      <c r="A39" s="1" t="s">
        <v>47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R39" s="2">
        <f t="shared" si="0"/>
        <v>0</v>
      </c>
      <c r="S39" s="2">
        <f t="shared" si="1"/>
        <v>0</v>
      </c>
      <c r="V39" s="2"/>
    </row>
    <row r="40" spans="1:22" ht="12.75">
      <c r="A40" s="1" t="s">
        <v>48</v>
      </c>
      <c r="B40" s="2">
        <v>23</v>
      </c>
      <c r="C40" s="2">
        <v>23</v>
      </c>
      <c r="D40" s="2">
        <v>23</v>
      </c>
      <c r="E40" s="2">
        <v>23</v>
      </c>
      <c r="F40" s="2">
        <v>23</v>
      </c>
      <c r="G40" s="2">
        <v>23</v>
      </c>
      <c r="H40" s="2">
        <v>23</v>
      </c>
      <c r="I40" s="2">
        <v>23</v>
      </c>
      <c r="J40" s="2">
        <v>23</v>
      </c>
      <c r="K40" s="2">
        <v>23</v>
      </c>
      <c r="L40" s="2">
        <v>23</v>
      </c>
      <c r="M40" s="2">
        <v>23</v>
      </c>
      <c r="N40" s="2">
        <v>23</v>
      </c>
      <c r="O40" s="2">
        <v>23</v>
      </c>
      <c r="P40" s="2">
        <v>23.02</v>
      </c>
      <c r="R40" s="2">
        <f t="shared" si="0"/>
        <v>23.00133333333333</v>
      </c>
      <c r="S40" s="2">
        <f t="shared" si="1"/>
        <v>0.005163977801004534</v>
      </c>
      <c r="V40" s="12">
        <f>SUM(V20:V34)</f>
        <v>46.000508701472555</v>
      </c>
    </row>
    <row r="42" spans="1:4" ht="23.25">
      <c r="A42" s="19" t="s">
        <v>58</v>
      </c>
      <c r="B42" s="19"/>
      <c r="C42" s="19"/>
      <c r="D42" s="14" t="s">
        <v>60</v>
      </c>
    </row>
    <row r="43" spans="1:16" ht="23.25">
      <c r="A43" s="13" t="s">
        <v>59</v>
      </c>
      <c r="B43" s="13"/>
      <c r="C43" s="13"/>
      <c r="D43" s="17" t="s">
        <v>56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5" spans="1:19" ht="13.5">
      <c r="A45" s="24" t="s">
        <v>66</v>
      </c>
      <c r="B45" s="24"/>
      <c r="C45" s="24"/>
      <c r="D45" s="24"/>
      <c r="E45" s="24"/>
      <c r="F45" s="24"/>
      <c r="G45" s="24"/>
      <c r="H45" s="24"/>
      <c r="R45" s="16"/>
      <c r="S45" s="16"/>
    </row>
    <row r="46" spans="1:19" ht="13.5">
      <c r="A46" s="25" t="s">
        <v>67</v>
      </c>
      <c r="B46" s="25" t="s">
        <v>68</v>
      </c>
      <c r="C46" s="25" t="s">
        <v>69</v>
      </c>
      <c r="D46" s="25" t="s">
        <v>70</v>
      </c>
      <c r="E46" s="25" t="s">
        <v>71</v>
      </c>
      <c r="F46" s="25" t="s">
        <v>72</v>
      </c>
      <c r="G46" s="25" t="s">
        <v>73</v>
      </c>
      <c r="H46" s="25" t="s">
        <v>74</v>
      </c>
      <c r="R46" s="16"/>
      <c r="S46" s="16"/>
    </row>
    <row r="47" spans="1:19" ht="13.5">
      <c r="A47" s="1" t="s">
        <v>75</v>
      </c>
      <c r="B47" s="1" t="s">
        <v>28</v>
      </c>
      <c r="C47" s="1" t="s">
        <v>76</v>
      </c>
      <c r="D47" s="1">
        <v>10</v>
      </c>
      <c r="E47" s="1">
        <v>10</v>
      </c>
      <c r="F47" s="1">
        <v>800</v>
      </c>
      <c r="G47" s="1">
        <v>-800</v>
      </c>
      <c r="H47" s="1" t="s">
        <v>77</v>
      </c>
      <c r="R47" s="16"/>
      <c r="S47" s="16"/>
    </row>
    <row r="48" spans="1:19" ht="13.5">
      <c r="A48" s="1" t="s">
        <v>75</v>
      </c>
      <c r="B48" s="1" t="s">
        <v>78</v>
      </c>
      <c r="C48" s="1" t="s">
        <v>76</v>
      </c>
      <c r="D48" s="1">
        <v>10</v>
      </c>
      <c r="E48" s="1">
        <v>0</v>
      </c>
      <c r="F48" s="1">
        <v>600</v>
      </c>
      <c r="G48" s="1">
        <v>-600</v>
      </c>
      <c r="H48" s="1" t="s">
        <v>79</v>
      </c>
      <c r="R48" s="16"/>
      <c r="S48" s="16"/>
    </row>
    <row r="49" spans="1:19" ht="13.5">
      <c r="A49" s="1" t="s">
        <v>75</v>
      </c>
      <c r="B49" s="1" t="s">
        <v>80</v>
      </c>
      <c r="C49" s="1" t="s">
        <v>76</v>
      </c>
      <c r="D49" s="1">
        <v>20</v>
      </c>
      <c r="E49" s="1">
        <v>10</v>
      </c>
      <c r="F49" s="1">
        <v>600</v>
      </c>
      <c r="G49" s="1">
        <v>-600</v>
      </c>
      <c r="H49" s="1" t="s">
        <v>81</v>
      </c>
      <c r="R49" s="16"/>
      <c r="S49" s="16"/>
    </row>
    <row r="50" spans="1:19" ht="13.5">
      <c r="A50" s="1" t="s">
        <v>75</v>
      </c>
      <c r="B50" s="1" t="s">
        <v>82</v>
      </c>
      <c r="C50" s="1" t="s">
        <v>76</v>
      </c>
      <c r="D50" s="1">
        <v>20</v>
      </c>
      <c r="E50" s="1">
        <v>10</v>
      </c>
      <c r="F50" s="1">
        <v>600</v>
      </c>
      <c r="G50" s="1">
        <v>-600</v>
      </c>
      <c r="H50" s="1" t="s">
        <v>81</v>
      </c>
      <c r="R50" s="16"/>
      <c r="S50" s="16"/>
    </row>
    <row r="51" spans="1:19" ht="13.5">
      <c r="A51" s="1" t="s">
        <v>75</v>
      </c>
      <c r="B51" s="1" t="s">
        <v>83</v>
      </c>
      <c r="C51" s="1" t="s">
        <v>76</v>
      </c>
      <c r="D51" s="1">
        <v>20</v>
      </c>
      <c r="E51" s="1">
        <v>10</v>
      </c>
      <c r="F51" s="1">
        <v>600</v>
      </c>
      <c r="G51" s="1">
        <v>-600</v>
      </c>
      <c r="H51" s="1" t="s">
        <v>84</v>
      </c>
      <c r="R51" s="16"/>
      <c r="S51" s="16"/>
    </row>
    <row r="52" spans="1:19" ht="13.5">
      <c r="A52" s="1" t="s">
        <v>85</v>
      </c>
      <c r="B52" s="1" t="s">
        <v>86</v>
      </c>
      <c r="C52" s="1" t="s">
        <v>76</v>
      </c>
      <c r="D52" s="1">
        <v>10</v>
      </c>
      <c r="E52" s="1">
        <v>0</v>
      </c>
      <c r="F52" s="1">
        <v>600</v>
      </c>
      <c r="G52" s="1">
        <v>-600</v>
      </c>
      <c r="H52" s="1" t="s">
        <v>87</v>
      </c>
      <c r="R52" s="16"/>
      <c r="S52" s="16"/>
    </row>
    <row r="53" spans="1:19" ht="13.5">
      <c r="A53" s="1" t="s">
        <v>85</v>
      </c>
      <c r="B53" s="1" t="s">
        <v>88</v>
      </c>
      <c r="C53" s="1" t="s">
        <v>76</v>
      </c>
      <c r="D53" s="1">
        <v>20</v>
      </c>
      <c r="E53" s="1">
        <v>10</v>
      </c>
      <c r="F53" s="1">
        <v>600</v>
      </c>
      <c r="G53" s="1">
        <v>-600</v>
      </c>
      <c r="H53" s="1" t="s">
        <v>81</v>
      </c>
      <c r="R53" s="16"/>
      <c r="S53" s="16"/>
    </row>
    <row r="54" spans="1:19" ht="13.5">
      <c r="A54" s="1" t="s">
        <v>85</v>
      </c>
      <c r="B54" s="1" t="s">
        <v>89</v>
      </c>
      <c r="C54" s="1" t="s">
        <v>76</v>
      </c>
      <c r="D54" s="1">
        <v>20</v>
      </c>
      <c r="E54" s="1">
        <v>10</v>
      </c>
      <c r="F54" s="1">
        <v>600</v>
      </c>
      <c r="G54" s="1">
        <v>-600</v>
      </c>
      <c r="H54" s="1" t="s">
        <v>90</v>
      </c>
      <c r="R54" s="16"/>
      <c r="S54" s="16"/>
    </row>
    <row r="55" spans="1:19" ht="13.5">
      <c r="A55" s="1" t="s">
        <v>85</v>
      </c>
      <c r="B55" s="1" t="s">
        <v>91</v>
      </c>
      <c r="C55" s="1" t="s">
        <v>76</v>
      </c>
      <c r="D55" s="1">
        <v>20</v>
      </c>
      <c r="E55" s="1">
        <v>10</v>
      </c>
      <c r="F55" s="1">
        <v>600</v>
      </c>
      <c r="G55" s="1">
        <v>-600</v>
      </c>
      <c r="H55" s="1" t="s">
        <v>92</v>
      </c>
      <c r="R55" s="16"/>
      <c r="S55" s="16"/>
    </row>
    <row r="56" spans="1:19" ht="13.5">
      <c r="A56" s="1" t="s">
        <v>93</v>
      </c>
      <c r="B56" s="1" t="s">
        <v>94</v>
      </c>
      <c r="C56" s="1" t="s">
        <v>76</v>
      </c>
      <c r="D56" s="1">
        <v>20</v>
      </c>
      <c r="E56" s="1">
        <v>10</v>
      </c>
      <c r="F56" s="1">
        <v>500</v>
      </c>
      <c r="G56" s="1">
        <v>-250</v>
      </c>
      <c r="H56" s="1" t="s">
        <v>95</v>
      </c>
      <c r="R56" s="16"/>
      <c r="S56" s="16"/>
    </row>
    <row r="58" spans="1:20" ht="13.5">
      <c r="A58" s="15"/>
      <c r="F58" s="1"/>
      <c r="S58" s="16"/>
      <c r="T58" s="16"/>
    </row>
    <row r="59" spans="1:20" ht="13.5">
      <c r="A59" s="1" t="s">
        <v>62</v>
      </c>
      <c r="F59" s="1"/>
      <c r="S59" s="16"/>
      <c r="T59" s="16"/>
    </row>
    <row r="60" spans="1:20" ht="13.5">
      <c r="A60" s="1" t="s">
        <v>64</v>
      </c>
      <c r="F60" s="1"/>
      <c r="S60" s="16"/>
      <c r="T60" s="16"/>
    </row>
    <row r="61" spans="1:20" ht="13.5">
      <c r="A61" s="1" t="s">
        <v>98</v>
      </c>
      <c r="S61" s="16"/>
      <c r="T61" s="16"/>
    </row>
    <row r="62" spans="1:19" ht="13.5">
      <c r="A62" s="1" t="s">
        <v>99</v>
      </c>
      <c r="R62" s="16"/>
      <c r="S62" s="16"/>
    </row>
    <row r="63" spans="1:19" ht="13.5">
      <c r="A63" s="1" t="s">
        <v>96</v>
      </c>
      <c r="B63" s="20">
        <v>38991</v>
      </c>
      <c r="C63" s="20"/>
      <c r="D63" s="21"/>
      <c r="R63" s="16"/>
      <c r="S63" s="16"/>
    </row>
    <row r="65" ht="12.75">
      <c r="A65" s="22" t="s">
        <v>61</v>
      </c>
    </row>
    <row r="66" ht="12.75">
      <c r="A66" s="22" t="s">
        <v>63</v>
      </c>
    </row>
    <row r="67" ht="12.75">
      <c r="A67" s="22" t="s">
        <v>65</v>
      </c>
    </row>
    <row r="68" ht="12.75">
      <c r="A68" s="1" t="s">
        <v>100</v>
      </c>
    </row>
  </sheetData>
  <mergeCells count="5">
    <mergeCell ref="D43:P43"/>
    <mergeCell ref="A1:T1"/>
    <mergeCell ref="A42:C42"/>
    <mergeCell ref="B63:D63"/>
    <mergeCell ref="A45:H4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2006-10-03T18:08:02Z</dcterms:created>
  <dcterms:modified xsi:type="dcterms:W3CDTF">2007-05-03T20:42:29Z</dcterms:modified>
  <cp:category/>
  <cp:version/>
  <cp:contentType/>
  <cp:contentStatus/>
</cp:coreProperties>
</file>