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325" windowHeight="112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<sst xmlns="http://schemas.openxmlformats.org/spreadsheetml/2006/main" count="117" uniqueCount="78">
  <si>
    <t>#21</t>
  </si>
  <si>
    <t>#27</t>
  </si>
  <si>
    <t>#28</t>
  </si>
  <si>
    <t>#29</t>
  </si>
  <si>
    <t>#30</t>
  </si>
  <si>
    <t>#31</t>
  </si>
  <si>
    <t>#32</t>
  </si>
  <si>
    <t>#34</t>
  </si>
  <si>
    <t>#36</t>
  </si>
  <si>
    <t>#38</t>
  </si>
  <si>
    <t>#39</t>
  </si>
  <si>
    <t>#40</t>
  </si>
  <si>
    <t>Ox</t>
  </si>
  <si>
    <t>Wt</t>
  </si>
  <si>
    <t>Na2O</t>
  </si>
  <si>
    <t>F</t>
  </si>
  <si>
    <t>K2O</t>
  </si>
  <si>
    <t>SiO2</t>
  </si>
  <si>
    <t>MgO</t>
  </si>
  <si>
    <t>Al2O3</t>
  </si>
  <si>
    <t>CaO</t>
  </si>
  <si>
    <t>TiO2</t>
  </si>
  <si>
    <t>Cl</t>
  </si>
  <si>
    <t>FeO</t>
  </si>
  <si>
    <t>MnO</t>
  </si>
  <si>
    <t>Cr2O3</t>
  </si>
  <si>
    <t>BaO</t>
  </si>
  <si>
    <t>Totals</t>
  </si>
  <si>
    <t>Cation</t>
  </si>
  <si>
    <t>Numbers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</si>
  <si>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</si>
  <si>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</si>
  <si>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</si>
  <si>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</si>
  <si>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</si>
  <si>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</si>
  <si>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</si>
  <si>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</si>
  <si>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</si>
  <si>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</si>
  <si>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</si>
  <si>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</si>
  <si>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</si>
  <si>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</si>
  <si>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</si>
  <si>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</si>
  <si>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</si>
  <si>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</si>
  <si>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</si>
  <si>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</si>
  <si>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</si>
  <si>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</si>
  <si>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</si>
  <si>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</si>
  <si>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diopside</t>
  </si>
  <si>
    <t>PET</t>
  </si>
  <si>
    <t>wollast</t>
  </si>
  <si>
    <t>rutile1</t>
  </si>
  <si>
    <t>sodalite</t>
  </si>
  <si>
    <t>LIF</t>
  </si>
  <si>
    <t>fayalite</t>
  </si>
  <si>
    <t>rhod-791</t>
  </si>
  <si>
    <t>chrom-s</t>
  </si>
  <si>
    <t>La</t>
  </si>
  <si>
    <t>NBS_K458</t>
  </si>
  <si>
    <t>not present in the wds scan; not in totals</t>
  </si>
  <si>
    <t>average</t>
  </si>
  <si>
    <t>stdev</t>
  </si>
  <si>
    <t>in formula</t>
  </si>
  <si>
    <r>
      <t>KMg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</si>
  <si>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</si>
  <si>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</si>
  <si>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OH estimated by charge balance</t>
  </si>
  <si>
    <t>(+) charges</t>
  </si>
  <si>
    <t>Totals*</t>
  </si>
  <si>
    <t>* = totals adjusted for F2=-O</t>
  </si>
  <si>
    <t>fluorophlogopite R040039</t>
  </si>
  <si>
    <r>
      <t>(K</t>
    </r>
    <r>
      <rPr>
        <vertAlign val="subscript"/>
        <sz val="14"/>
        <rFont val="Times New Roman"/>
        <family val="1"/>
      </rPr>
      <t>0.92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0.06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2.94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1.24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0.76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</si>
</sst>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14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 topLeftCell="A1">
      <selection activeCell="R36" sqref="R36"/>
    </sheetView>
  </sheetViews>
  <sheetFormatPr defaultColWidth="9.00390625" defaultRowHeight="13.5"/>
  <cols>
    <col min="1" max="16384" width="5.25390625" style="1" customWidth="1"/>
  </cols>
  <sheetData>
    <row r="1" spans="2:4" ht="15.75">
      <c r="B1" s="8" t="s">
        <v>76</v>
      </c>
      <c r="C1" s="8"/>
      <c r="D1" s="8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O3" s="1" t="s">
        <v>66</v>
      </c>
      <c r="P3" s="1" t="s">
        <v>67</v>
      </c>
    </row>
    <row r="4" spans="1:20" ht="12.75">
      <c r="A4" s="1" t="s">
        <v>17</v>
      </c>
      <c r="B4" s="2">
        <v>43.91</v>
      </c>
      <c r="C4" s="2">
        <v>43.57</v>
      </c>
      <c r="D4" s="2">
        <v>43.56</v>
      </c>
      <c r="E4" s="2">
        <v>43.54</v>
      </c>
      <c r="F4" s="2">
        <v>43.45</v>
      </c>
      <c r="G4" s="2">
        <v>43.67</v>
      </c>
      <c r="H4" s="2">
        <v>43.38</v>
      </c>
      <c r="I4" s="2">
        <v>43.2</v>
      </c>
      <c r="J4" s="2">
        <v>43.42</v>
      </c>
      <c r="K4" s="2">
        <v>43.72</v>
      </c>
      <c r="L4" s="2">
        <v>42.98</v>
      </c>
      <c r="M4" s="2">
        <v>43.82</v>
      </c>
      <c r="N4" s="2"/>
      <c r="O4" s="2">
        <f>AVERAGE(B4:M4)</f>
        <v>43.51833333333334</v>
      </c>
      <c r="P4" s="2">
        <f>STDEV(B4:M4)</f>
        <v>0.2589430731869775</v>
      </c>
      <c r="Q4" s="2"/>
      <c r="R4" s="2"/>
      <c r="S4" s="2"/>
      <c r="T4" s="2"/>
    </row>
    <row r="5" spans="1:20" ht="12.75">
      <c r="A5" s="1" t="s">
        <v>18</v>
      </c>
      <c r="B5" s="2">
        <v>27.31</v>
      </c>
      <c r="C5" s="2">
        <v>27</v>
      </c>
      <c r="D5" s="2">
        <v>27.08</v>
      </c>
      <c r="E5" s="2">
        <v>26.76</v>
      </c>
      <c r="F5" s="2">
        <v>27.13</v>
      </c>
      <c r="G5" s="2">
        <v>27.43</v>
      </c>
      <c r="H5" s="2">
        <v>25.26</v>
      </c>
      <c r="I5" s="2">
        <v>27.52</v>
      </c>
      <c r="J5" s="2">
        <v>27.45</v>
      </c>
      <c r="K5" s="2">
        <v>27.27</v>
      </c>
      <c r="L5" s="2">
        <v>26.89</v>
      </c>
      <c r="M5" s="2">
        <v>27.42</v>
      </c>
      <c r="N5" s="2"/>
      <c r="O5" s="2">
        <f>AVERAGE(B5:M5)</f>
        <v>27.043333333333333</v>
      </c>
      <c r="P5" s="2">
        <f>STDEV(B5:M5)</f>
        <v>0.6106082412173783</v>
      </c>
      <c r="Q5" s="2"/>
      <c r="R5" s="2"/>
      <c r="S5" s="2"/>
      <c r="T5" s="2"/>
    </row>
    <row r="6" spans="1:20" ht="12.75">
      <c r="A6" s="1" t="s">
        <v>19</v>
      </c>
      <c r="B6" s="2">
        <v>12.31</v>
      </c>
      <c r="C6" s="2">
        <v>12.2</v>
      </c>
      <c r="D6" s="2">
        <v>12.26</v>
      </c>
      <c r="E6" s="2">
        <v>12.28</v>
      </c>
      <c r="F6" s="2">
        <v>12.22</v>
      </c>
      <c r="G6" s="2">
        <v>12.32</v>
      </c>
      <c r="H6" s="2">
        <v>11.63</v>
      </c>
      <c r="I6" s="2">
        <v>12.41</v>
      </c>
      <c r="J6" s="2">
        <v>12.29</v>
      </c>
      <c r="K6" s="2">
        <v>12.38</v>
      </c>
      <c r="L6" s="2">
        <v>12.43</v>
      </c>
      <c r="M6" s="2">
        <v>12.36</v>
      </c>
      <c r="N6" s="2"/>
      <c r="O6" s="2">
        <f>AVERAGE(B6:M6)</f>
        <v>12.257499999999999</v>
      </c>
      <c r="P6" s="2">
        <f>STDEV(B6:M6)</f>
        <v>0.21002705453449863</v>
      </c>
      <c r="Q6" s="2"/>
      <c r="R6" s="2"/>
      <c r="S6" s="2"/>
      <c r="T6" s="2"/>
    </row>
    <row r="7" spans="1:20" ht="12.75">
      <c r="A7" s="1" t="s">
        <v>16</v>
      </c>
      <c r="B7" s="2">
        <v>10.06</v>
      </c>
      <c r="C7" s="2">
        <v>10.07</v>
      </c>
      <c r="D7" s="2">
        <v>10.13</v>
      </c>
      <c r="E7" s="2">
        <v>10.33</v>
      </c>
      <c r="F7" s="2">
        <v>10.28</v>
      </c>
      <c r="G7" s="2">
        <v>10.2</v>
      </c>
      <c r="H7" s="2">
        <v>9.39</v>
      </c>
      <c r="I7" s="2">
        <v>10.23</v>
      </c>
      <c r="J7" s="2">
        <v>10.29</v>
      </c>
      <c r="K7" s="2">
        <v>10.28</v>
      </c>
      <c r="L7" s="2">
        <v>10.29</v>
      </c>
      <c r="M7" s="2">
        <v>10.26</v>
      </c>
      <c r="N7" s="2"/>
      <c r="O7" s="2">
        <f>AVERAGE(B7:M7)</f>
        <v>10.150833333333335</v>
      </c>
      <c r="P7" s="2">
        <f>STDEV(B7:M7)</f>
        <v>0.25564386923754895</v>
      </c>
      <c r="Q7" s="2"/>
      <c r="R7" s="2"/>
      <c r="S7" s="2"/>
      <c r="T7" s="2"/>
    </row>
    <row r="8" spans="1:20" ht="12.75">
      <c r="A8" s="1" t="s">
        <v>23</v>
      </c>
      <c r="B8" s="2">
        <v>0.7</v>
      </c>
      <c r="C8" s="2">
        <v>0.68</v>
      </c>
      <c r="D8" s="2">
        <v>0.7</v>
      </c>
      <c r="E8" s="2">
        <v>0.69</v>
      </c>
      <c r="F8" s="2">
        <v>0.58</v>
      </c>
      <c r="G8" s="2">
        <v>0.69</v>
      </c>
      <c r="H8" s="2">
        <v>0.54</v>
      </c>
      <c r="I8" s="2">
        <v>0.65</v>
      </c>
      <c r="J8" s="2">
        <v>0.67</v>
      </c>
      <c r="K8" s="2">
        <v>0.79</v>
      </c>
      <c r="L8" s="2">
        <v>0.73</v>
      </c>
      <c r="M8" s="2">
        <v>0.83</v>
      </c>
      <c r="N8" s="2"/>
      <c r="O8" s="2">
        <f>AVERAGE(B8:M8)</f>
        <v>0.6875</v>
      </c>
      <c r="P8" s="2">
        <f>STDEV(B8:M8)</f>
        <v>0.07863899102284355</v>
      </c>
      <c r="Q8" s="2"/>
      <c r="R8" s="2"/>
      <c r="S8" s="2"/>
      <c r="T8" s="2"/>
    </row>
    <row r="9" spans="1:20" ht="12.75">
      <c r="A9" s="1" t="s">
        <v>14</v>
      </c>
      <c r="B9" s="2">
        <v>0.48</v>
      </c>
      <c r="C9" s="2">
        <v>0.49</v>
      </c>
      <c r="D9" s="2">
        <v>0.46</v>
      </c>
      <c r="E9" s="2">
        <v>0.46</v>
      </c>
      <c r="F9" s="2">
        <v>0.5</v>
      </c>
      <c r="G9" s="2">
        <v>0.46</v>
      </c>
      <c r="H9" s="2">
        <v>0.41</v>
      </c>
      <c r="I9" s="2">
        <v>0.47</v>
      </c>
      <c r="J9" s="2">
        <v>0.47</v>
      </c>
      <c r="K9" s="2">
        <v>0.41</v>
      </c>
      <c r="L9" s="2">
        <v>0.52</v>
      </c>
      <c r="M9" s="2">
        <v>0.45</v>
      </c>
      <c r="N9" s="2"/>
      <c r="O9" s="2">
        <f>AVERAGE(B9:M9)</f>
        <v>0.4649999999999999</v>
      </c>
      <c r="P9" s="2">
        <f>STDEV(B9:M9)</f>
        <v>0.032333489534144194</v>
      </c>
      <c r="Q9" s="2"/>
      <c r="R9" s="2"/>
      <c r="S9" s="2"/>
      <c r="T9" s="2"/>
    </row>
    <row r="10" spans="1:20" ht="12.75">
      <c r="A10" s="1" t="s">
        <v>21</v>
      </c>
      <c r="B10" s="2">
        <v>0.25</v>
      </c>
      <c r="C10" s="2">
        <v>0.29</v>
      </c>
      <c r="D10" s="2">
        <v>0.29</v>
      </c>
      <c r="E10" s="2">
        <v>0.23</v>
      </c>
      <c r="F10" s="2">
        <v>0.29</v>
      </c>
      <c r="G10" s="2">
        <v>0.29</v>
      </c>
      <c r="H10" s="2">
        <v>0.25</v>
      </c>
      <c r="I10" s="2">
        <v>0.29</v>
      </c>
      <c r="J10" s="2">
        <v>0.3</v>
      </c>
      <c r="K10" s="2">
        <v>0.33</v>
      </c>
      <c r="L10" s="2">
        <v>0.3</v>
      </c>
      <c r="M10" s="2">
        <v>0.27</v>
      </c>
      <c r="N10" s="2"/>
      <c r="O10" s="2">
        <f>AVERAGE(B10:M10)</f>
        <v>0.2816666666666667</v>
      </c>
      <c r="P10" s="2">
        <f>STDEV(B10:M10)</f>
        <v>0.027247463045653286</v>
      </c>
      <c r="Q10" s="2"/>
      <c r="R10" s="2"/>
      <c r="S10" s="2"/>
      <c r="T10" s="2"/>
    </row>
    <row r="11" spans="1:20" s="3" customFormat="1" ht="12.75">
      <c r="A11" s="1" t="s">
        <v>15</v>
      </c>
      <c r="B11" s="2">
        <v>5.579179</v>
      </c>
      <c r="C11" s="2">
        <v>5.579179</v>
      </c>
      <c r="D11" s="2">
        <v>5.821001000000001</v>
      </c>
      <c r="E11" s="2">
        <v>5.648271</v>
      </c>
      <c r="F11" s="2">
        <v>5.959185000000001</v>
      </c>
      <c r="G11" s="2">
        <v>5.8037279999999996</v>
      </c>
      <c r="H11" s="2">
        <v>4.750075</v>
      </c>
      <c r="I11" s="2">
        <v>5.734636</v>
      </c>
      <c r="J11" s="2">
        <v>6.3391910000000005</v>
      </c>
      <c r="K11" s="2">
        <v>5.527360000000001</v>
      </c>
      <c r="L11" s="2">
        <v>5.596452</v>
      </c>
      <c r="M11" s="2">
        <v>4.974624</v>
      </c>
      <c r="N11" s="4"/>
      <c r="O11" s="2">
        <f>AVERAGE(B11:M11)</f>
        <v>5.6094067500000016</v>
      </c>
      <c r="P11" s="2">
        <f>STDEV(B11:M11)</f>
        <v>0.41612745755772207</v>
      </c>
      <c r="Q11" s="4"/>
      <c r="R11" s="4"/>
      <c r="S11" s="4"/>
      <c r="T11" s="4"/>
    </row>
    <row r="12" spans="1:20" s="3" customFormat="1" ht="12.75">
      <c r="A12" s="3" t="s">
        <v>26</v>
      </c>
      <c r="B12" s="4">
        <v>0.1</v>
      </c>
      <c r="C12" s="4">
        <v>0</v>
      </c>
      <c r="D12" s="4">
        <v>0</v>
      </c>
      <c r="E12" s="4">
        <v>0.14</v>
      </c>
      <c r="F12" s="4">
        <v>0</v>
      </c>
      <c r="G12" s="4">
        <v>0.23</v>
      </c>
      <c r="H12" s="4">
        <v>0.12</v>
      </c>
      <c r="I12" s="4">
        <v>0.37</v>
      </c>
      <c r="J12" s="4">
        <v>0.21</v>
      </c>
      <c r="K12" s="4">
        <v>0.03</v>
      </c>
      <c r="L12" s="4">
        <v>0.17</v>
      </c>
      <c r="M12" s="4">
        <v>0.3</v>
      </c>
      <c r="N12" s="4"/>
      <c r="O12" s="4">
        <f>AVERAGE(B12:M12)</f>
        <v>0.1391666666666667</v>
      </c>
      <c r="P12" s="4">
        <f>STDEV(B12:M12)</f>
        <v>0.12258268699745142</v>
      </c>
      <c r="Q12" s="4" t="s">
        <v>65</v>
      </c>
      <c r="R12" s="4"/>
      <c r="S12" s="4"/>
      <c r="T12" s="4"/>
    </row>
    <row r="13" spans="1:20" s="3" customFormat="1" ht="12.75">
      <c r="A13" s="3" t="s">
        <v>22</v>
      </c>
      <c r="B13" s="4">
        <v>0.03</v>
      </c>
      <c r="C13" s="4">
        <v>0.02</v>
      </c>
      <c r="D13" s="4">
        <v>0.02</v>
      </c>
      <c r="E13" s="4">
        <v>0.04</v>
      </c>
      <c r="F13" s="4">
        <v>0.03</v>
      </c>
      <c r="G13" s="4">
        <v>0.02</v>
      </c>
      <c r="H13" s="4">
        <v>0.01</v>
      </c>
      <c r="I13" s="4">
        <v>0.02</v>
      </c>
      <c r="J13" s="4">
        <v>0.04</v>
      </c>
      <c r="K13" s="4">
        <v>0.04</v>
      </c>
      <c r="L13" s="4">
        <v>0.03</v>
      </c>
      <c r="M13" s="4">
        <v>0.02</v>
      </c>
      <c r="N13" s="4"/>
      <c r="O13" s="4">
        <f>AVERAGE(B13:M13)</f>
        <v>0.026666666666666672</v>
      </c>
      <c r="P13" s="4">
        <f>STDEV(B13:M13)</f>
        <v>0.009847319278346598</v>
      </c>
      <c r="Q13" s="4" t="s">
        <v>65</v>
      </c>
      <c r="R13" s="4"/>
      <c r="S13" s="4"/>
      <c r="T13" s="4"/>
    </row>
    <row r="14" spans="1:20" s="3" customFormat="1" ht="12.75">
      <c r="A14" s="3" t="s">
        <v>24</v>
      </c>
      <c r="B14" s="4">
        <v>0</v>
      </c>
      <c r="C14" s="4">
        <v>0</v>
      </c>
      <c r="D14" s="4">
        <v>0.06</v>
      </c>
      <c r="E14" s="4">
        <v>0</v>
      </c>
      <c r="F14" s="4">
        <v>0.01</v>
      </c>
      <c r="G14" s="4">
        <v>0.02</v>
      </c>
      <c r="H14" s="4">
        <v>0.04</v>
      </c>
      <c r="I14" s="4">
        <v>0</v>
      </c>
      <c r="J14" s="4">
        <v>0</v>
      </c>
      <c r="K14" s="4">
        <v>0</v>
      </c>
      <c r="L14" s="4">
        <v>0.09</v>
      </c>
      <c r="M14" s="4">
        <v>0.01</v>
      </c>
      <c r="N14" s="4"/>
      <c r="O14" s="4">
        <f>AVERAGE(B14:M14)</f>
        <v>0.01916666666666667</v>
      </c>
      <c r="P14" s="4">
        <f>STDEV(B14:M14)</f>
        <v>0.02937479851639476</v>
      </c>
      <c r="Q14" s="4" t="s">
        <v>65</v>
      </c>
      <c r="R14" s="4"/>
      <c r="S14" s="4"/>
      <c r="T14" s="4"/>
    </row>
    <row r="15" spans="1:20" s="3" customFormat="1" ht="12.75">
      <c r="A15" s="3" t="s">
        <v>25</v>
      </c>
      <c r="B15" s="4">
        <v>0</v>
      </c>
      <c r="C15" s="4">
        <v>0.01</v>
      </c>
      <c r="D15" s="4">
        <v>0.04</v>
      </c>
      <c r="E15" s="4">
        <v>0</v>
      </c>
      <c r="F15" s="4">
        <v>0</v>
      </c>
      <c r="G15" s="4">
        <v>0</v>
      </c>
      <c r="H15" s="4">
        <v>0</v>
      </c>
      <c r="I15" s="4">
        <v>0.05</v>
      </c>
      <c r="J15" s="4">
        <v>0</v>
      </c>
      <c r="K15" s="4">
        <v>0.01</v>
      </c>
      <c r="L15" s="4">
        <v>0</v>
      </c>
      <c r="M15" s="4">
        <v>0</v>
      </c>
      <c r="N15" s="4"/>
      <c r="O15" s="4">
        <f>AVERAGE(B15:M15)</f>
        <v>0.009166666666666667</v>
      </c>
      <c r="P15" s="4">
        <f>STDEV(B15:M15)</f>
        <v>0.017298624923456324</v>
      </c>
      <c r="Q15" s="4" t="s">
        <v>65</v>
      </c>
      <c r="R15" s="4"/>
      <c r="S15" s="4"/>
      <c r="T15" s="4"/>
    </row>
    <row r="16" spans="1:20" s="3" customFormat="1" ht="12.75">
      <c r="A16" s="3" t="s">
        <v>20</v>
      </c>
      <c r="B16" s="4">
        <v>0.01</v>
      </c>
      <c r="C16" s="4">
        <v>0.01</v>
      </c>
      <c r="D16" s="4">
        <v>0</v>
      </c>
      <c r="E16" s="4">
        <v>0.01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/>
      <c r="O16" s="4">
        <f>AVERAGE(B16:M16)</f>
        <v>0.0025</v>
      </c>
      <c r="P16" s="4">
        <f>STDEV(B16:M16)</f>
        <v>0.004522670168666454</v>
      </c>
      <c r="Q16" s="4" t="s">
        <v>65</v>
      </c>
      <c r="R16" s="4"/>
      <c r="S16" s="4"/>
      <c r="T16" s="4"/>
    </row>
    <row r="17" spans="1:20" ht="12.75">
      <c r="A17" s="1" t="s">
        <v>74</v>
      </c>
      <c r="B17" s="2">
        <v>95.02</v>
      </c>
      <c r="C17" s="2">
        <v>94.3</v>
      </c>
      <c r="D17" s="2">
        <v>94.48</v>
      </c>
      <c r="E17" s="2">
        <v>94.29</v>
      </c>
      <c r="F17" s="2">
        <v>94.45</v>
      </c>
      <c r="G17" s="2">
        <v>95.06</v>
      </c>
      <c r="H17" s="2">
        <v>90.86</v>
      </c>
      <c r="I17" s="2">
        <v>94.77</v>
      </c>
      <c r="J17" s="2">
        <v>94.89</v>
      </c>
      <c r="K17" s="2">
        <v>95.18</v>
      </c>
      <c r="L17" s="2">
        <v>94.14</v>
      </c>
      <c r="M17" s="2">
        <v>95.41</v>
      </c>
      <c r="N17" s="2"/>
      <c r="O17" s="2">
        <f>AVERAGE(B17:M17)</f>
        <v>94.40416666666668</v>
      </c>
      <c r="P17" s="2">
        <f>STDEV(B17:M17)</f>
        <v>1.1853458132406458</v>
      </c>
      <c r="Q17" s="2"/>
      <c r="R17" s="2"/>
      <c r="S17" s="2"/>
      <c r="T17" s="2"/>
    </row>
    <row r="18" spans="1:20" ht="12.75">
      <c r="A18" s="1" t="s">
        <v>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1" t="s">
        <v>28</v>
      </c>
      <c r="B20" s="2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 t="s">
        <v>66</v>
      </c>
      <c r="P20" s="1" t="s">
        <v>67</v>
      </c>
      <c r="Q20" s="2" t="s">
        <v>68</v>
      </c>
      <c r="R20" s="2"/>
      <c r="S20" s="2" t="s">
        <v>73</v>
      </c>
      <c r="T20" s="2"/>
    </row>
    <row r="21" spans="1:20" ht="12.75">
      <c r="A21" s="1" t="s">
        <v>32</v>
      </c>
      <c r="B21" s="2">
        <v>3.0543423606907143</v>
      </c>
      <c r="C21" s="2">
        <v>3.0553664058869914</v>
      </c>
      <c r="D21" s="2">
        <v>3.050168561823329</v>
      </c>
      <c r="E21" s="2">
        <v>3.05758002794006</v>
      </c>
      <c r="F21" s="2">
        <v>3.0459964846500465</v>
      </c>
      <c r="G21" s="2">
        <v>3.040757492059742</v>
      </c>
      <c r="H21" s="2">
        <v>3.135390963968454</v>
      </c>
      <c r="I21" s="2">
        <v>3.020484800639636</v>
      </c>
      <c r="J21" s="2">
        <v>3.032136702484225</v>
      </c>
      <c r="K21" s="2">
        <v>3.0420455066179097</v>
      </c>
      <c r="L21" s="2">
        <v>3.027718020144331</v>
      </c>
      <c r="M21" s="2">
        <v>3.0421248603496585</v>
      </c>
      <c r="N21" s="2"/>
      <c r="O21" s="2">
        <f>AVERAGE(B21:M21)</f>
        <v>3.0503426822712583</v>
      </c>
      <c r="P21" s="2">
        <f>STDEV(B21:M21)</f>
        <v>0.029090489064806387</v>
      </c>
      <c r="Q21" s="7">
        <f>4-Q22</f>
        <v>2.98</v>
      </c>
      <c r="R21" s="2">
        <v>4</v>
      </c>
      <c r="S21" s="2">
        <f>Q21*R21</f>
        <v>11.92</v>
      </c>
      <c r="T21" s="2"/>
    </row>
    <row r="22" spans="1:20" ht="12.75">
      <c r="A22" s="1" t="s">
        <v>34</v>
      </c>
      <c r="B22" s="2">
        <v>1.0091786694464397</v>
      </c>
      <c r="C22" s="2">
        <v>1.0083035613437334</v>
      </c>
      <c r="D22" s="2">
        <v>1.0117708684389635</v>
      </c>
      <c r="E22" s="2">
        <v>1.0163505024518156</v>
      </c>
      <c r="F22" s="2">
        <v>1.0096400138141426</v>
      </c>
      <c r="G22" s="2">
        <v>1.011032304903009</v>
      </c>
      <c r="H22" s="2">
        <v>0.9906895925338695</v>
      </c>
      <c r="I22" s="2">
        <v>1.0226344537696315</v>
      </c>
      <c r="J22" s="2">
        <v>1.0115015959193887</v>
      </c>
      <c r="K22" s="2">
        <v>1.015224124110914</v>
      </c>
      <c r="L22" s="2">
        <v>1.031990915651092</v>
      </c>
      <c r="M22" s="2">
        <v>1.0112973376018866</v>
      </c>
      <c r="N22" s="2"/>
      <c r="O22" s="2">
        <f>AVERAGE(B22:M22)</f>
        <v>1.0124678283320738</v>
      </c>
      <c r="P22" s="2">
        <f>STDEV(B22:M22)</f>
        <v>0.009641206287143744</v>
      </c>
      <c r="Q22" s="7">
        <v>1.02</v>
      </c>
      <c r="R22" s="2">
        <v>3</v>
      </c>
      <c r="S22" s="2">
        <f aca="true" t="shared" si="0" ref="S22:S27">Q22*R22</f>
        <v>3.06</v>
      </c>
      <c r="T22" s="2"/>
    </row>
    <row r="23" spans="1:20" ht="12.75">
      <c r="A23" s="1" t="s">
        <v>33</v>
      </c>
      <c r="B23" s="2">
        <v>2.8319431056351467</v>
      </c>
      <c r="C23" s="2">
        <v>2.8225916275270992</v>
      </c>
      <c r="D23" s="2">
        <v>2.826787583046557</v>
      </c>
      <c r="E23" s="2">
        <v>2.801457658369914</v>
      </c>
      <c r="F23" s="2">
        <v>2.835293069560856</v>
      </c>
      <c r="G23" s="2">
        <v>2.84729815502806</v>
      </c>
      <c r="H23" s="2">
        <v>2.7217237718531706</v>
      </c>
      <c r="I23" s="2">
        <v>2.868467165244379</v>
      </c>
      <c r="J23" s="2">
        <v>2.8576553726497473</v>
      </c>
      <c r="K23" s="2">
        <v>2.828650149003556</v>
      </c>
      <c r="L23" s="2">
        <v>2.823893815491583</v>
      </c>
      <c r="M23" s="2">
        <v>2.8377926397474336</v>
      </c>
      <c r="N23" s="2"/>
      <c r="O23" s="2">
        <f>AVERAGE(B23:M23)</f>
        <v>2.8252961760964586</v>
      </c>
      <c r="P23" s="2">
        <f>STDEV(B23:M23)</f>
        <v>0.03694405181892641</v>
      </c>
      <c r="Q23" s="7">
        <v>2.94</v>
      </c>
      <c r="R23" s="2">
        <v>2</v>
      </c>
      <c r="S23" s="2">
        <f t="shared" si="0"/>
        <v>5.88</v>
      </c>
      <c r="T23" s="2"/>
    </row>
    <row r="24" spans="1:20" ht="12.75">
      <c r="A24" s="1" t="s">
        <v>37</v>
      </c>
      <c r="B24" s="2">
        <v>0.04072005091533082</v>
      </c>
      <c r="C24" s="2">
        <v>0.03987866819322693</v>
      </c>
      <c r="D24" s="2">
        <v>0.040991140643521363</v>
      </c>
      <c r="E24" s="2">
        <v>0.04052233783619585</v>
      </c>
      <c r="F24" s="2">
        <v>0.034003498672741356</v>
      </c>
      <c r="G24" s="2">
        <v>0.04017942138618525</v>
      </c>
      <c r="H24" s="2">
        <v>0.032640132160290804</v>
      </c>
      <c r="I24" s="2">
        <v>0.038006883399089884</v>
      </c>
      <c r="J24" s="2">
        <v>0.03912818966484623</v>
      </c>
      <c r="K24" s="2">
        <v>0.04596937916774716</v>
      </c>
      <c r="L24" s="2">
        <v>0.04300588295694539</v>
      </c>
      <c r="M24" s="2">
        <v>0.04818798298678656</v>
      </c>
      <c r="N24" s="2"/>
      <c r="O24" s="2">
        <f>AVERAGE(B24:M24)</f>
        <v>0.04026946399857564</v>
      </c>
      <c r="P24" s="2">
        <f>STDEV(B24:M24)</f>
        <v>0.00434343170165173</v>
      </c>
      <c r="Q24" s="7">
        <v>0.04</v>
      </c>
      <c r="R24" s="2">
        <v>2</v>
      </c>
      <c r="S24" s="2">
        <f t="shared" si="0"/>
        <v>0.08</v>
      </c>
      <c r="T24" s="2"/>
    </row>
    <row r="25" spans="1:20" ht="12.75">
      <c r="A25" s="1" t="s">
        <v>36</v>
      </c>
      <c r="B25" s="2">
        <v>0.013080482404428533</v>
      </c>
      <c r="C25" s="2">
        <v>0.015296892374273844</v>
      </c>
      <c r="D25" s="2">
        <v>0.015274374736080537</v>
      </c>
      <c r="E25" s="2">
        <v>0.012149173051817095</v>
      </c>
      <c r="F25" s="2">
        <v>0.015292098573346397</v>
      </c>
      <c r="G25" s="2">
        <v>0.015188890995897224</v>
      </c>
      <c r="H25" s="2">
        <v>0.01359163293988261</v>
      </c>
      <c r="I25" s="2">
        <v>0.015251774645489217</v>
      </c>
      <c r="J25" s="2">
        <v>0.015758311711289663</v>
      </c>
      <c r="K25" s="2">
        <v>0.017271456654528092</v>
      </c>
      <c r="L25" s="2">
        <v>0.015896435167487042</v>
      </c>
      <c r="M25" s="2">
        <v>0.014099311318585953</v>
      </c>
      <c r="N25" s="2"/>
      <c r="O25" s="2">
        <v>0.01</v>
      </c>
      <c r="P25" s="2">
        <f>STDEV(B25:M25)</f>
        <v>0.0013885085304173098</v>
      </c>
      <c r="Q25" s="7">
        <v>0.02</v>
      </c>
      <c r="R25" s="2">
        <v>4</v>
      </c>
      <c r="S25" s="2">
        <f t="shared" si="0"/>
        <v>0.08</v>
      </c>
      <c r="T25" s="2"/>
    </row>
    <row r="26" spans="1:20" ht="12.75">
      <c r="A26" s="1" t="s">
        <v>31</v>
      </c>
      <c r="B26" s="2">
        <v>0.8927108219577792</v>
      </c>
      <c r="C26" s="2">
        <v>0.9008733721998948</v>
      </c>
      <c r="D26" s="2">
        <v>0.9049070156644179</v>
      </c>
      <c r="E26" s="2">
        <v>0.9254400070488975</v>
      </c>
      <c r="F26" s="2">
        <v>0.9193719984150434</v>
      </c>
      <c r="G26" s="2">
        <v>0.9060607257682343</v>
      </c>
      <c r="H26" s="2">
        <v>0.8658173563143395</v>
      </c>
      <c r="I26" s="2">
        <v>0.9124878324526576</v>
      </c>
      <c r="J26" s="2">
        <v>0.9167119094794923</v>
      </c>
      <c r="K26" s="2">
        <v>0.9125091088642756</v>
      </c>
      <c r="L26" s="2">
        <v>0.9247469972220385</v>
      </c>
      <c r="M26" s="2">
        <v>0.9086791502885986</v>
      </c>
      <c r="N26" s="2"/>
      <c r="O26" s="2">
        <f>AVERAGE(B26:M26)</f>
        <v>0.9075263579729724</v>
      </c>
      <c r="P26" s="2">
        <f>STDEV(B26:M26)</f>
        <v>0.016251791334184473</v>
      </c>
      <c r="Q26" s="7">
        <v>0.92</v>
      </c>
      <c r="R26" s="2">
        <v>1</v>
      </c>
      <c r="S26" s="2">
        <f t="shared" si="0"/>
        <v>0.92</v>
      </c>
      <c r="T26" s="2"/>
    </row>
    <row r="27" spans="1:20" ht="12.75">
      <c r="A27" s="1" t="s">
        <v>30</v>
      </c>
      <c r="B27" s="2">
        <v>0.06473548422137425</v>
      </c>
      <c r="C27" s="2">
        <v>0.06662215928318875</v>
      </c>
      <c r="D27" s="2">
        <v>0.062451185400892555</v>
      </c>
      <c r="E27" s="2">
        <v>0.06263168921592892</v>
      </c>
      <c r="F27" s="2">
        <v>0.0679604907817682</v>
      </c>
      <c r="G27" s="2">
        <v>0.06210167447169299</v>
      </c>
      <c r="H27" s="2">
        <v>0.05745567042378409</v>
      </c>
      <c r="I27" s="2">
        <v>0.06371440781100979</v>
      </c>
      <c r="J27" s="2">
        <v>0.06363612135109574</v>
      </c>
      <c r="K27" s="2">
        <v>0.055311609370626465</v>
      </c>
      <c r="L27" s="2">
        <v>0.07102303768035699</v>
      </c>
      <c r="M27" s="2">
        <v>0.06057090476432528</v>
      </c>
      <c r="N27" s="2"/>
      <c r="O27" s="2">
        <f>AVERAGE(B27:M27)</f>
        <v>0.063184536231337</v>
      </c>
      <c r="P27" s="2">
        <f>STDEV(B27:M27)</f>
        <v>0.004291738520943813</v>
      </c>
      <c r="Q27" s="7">
        <v>0.06</v>
      </c>
      <c r="R27" s="2">
        <v>1</v>
      </c>
      <c r="S27" s="2">
        <f t="shared" si="0"/>
        <v>0.06</v>
      </c>
      <c r="T27" s="2"/>
    </row>
    <row r="28" spans="1:20" ht="12.75">
      <c r="A28" s="1" t="s">
        <v>27</v>
      </c>
      <c r="B28" s="2">
        <f>SUM(B21:B25)</f>
        <v>6.94926466909206</v>
      </c>
      <c r="C28" s="2">
        <f>SUM(C21:C25)</f>
        <v>6.941437155325326</v>
      </c>
      <c r="D28" s="2">
        <f>SUM(D21:D25)</f>
        <v>6.944992528688451</v>
      </c>
      <c r="E28" s="2">
        <f>SUM(E21:E25)</f>
        <v>6.928059699649802</v>
      </c>
      <c r="F28" s="2">
        <f>SUM(F21:F25)</f>
        <v>6.940225165271133</v>
      </c>
      <c r="G28" s="2">
        <f>SUM(G21:G25)</f>
        <v>6.954456264372894</v>
      </c>
      <c r="H28" s="2">
        <f>SUM(H21:H25)</f>
        <v>6.894036093455667</v>
      </c>
      <c r="I28" s="2">
        <f>SUM(I21:I25)</f>
        <v>6.964845077698226</v>
      </c>
      <c r="J28" s="2">
        <f>SUM(J21:J25)</f>
        <v>6.956180172429497</v>
      </c>
      <c r="K28" s="2">
        <f>SUM(K21:K25)</f>
        <v>6.949160615554655</v>
      </c>
      <c r="L28" s="2">
        <f>SUM(L21:L25)</f>
        <v>6.942505069411438</v>
      </c>
      <c r="M28" s="2">
        <f>SUM(M21:M25)</f>
        <v>6.953502132004351</v>
      </c>
      <c r="N28" s="2"/>
      <c r="O28" s="2">
        <f>AVERAGE(B28:M28)</f>
        <v>6.943222053579458</v>
      </c>
      <c r="P28" s="2">
        <f>STDEV(B28:M28)</f>
        <v>0.018100996308933064</v>
      </c>
      <c r="Q28" s="2"/>
      <c r="R28" s="2"/>
      <c r="S28" s="6">
        <f>SUM(S21:S27)</f>
        <v>21.999999999999996</v>
      </c>
      <c r="T28" s="2"/>
    </row>
    <row r="29" spans="2:20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 t="s">
        <v>15</v>
      </c>
      <c r="B30" s="2">
        <v>1.2273501475956476</v>
      </c>
      <c r="C30" s="2">
        <v>1.237342528068792</v>
      </c>
      <c r="D30" s="2">
        <v>1.2890731089031477</v>
      </c>
      <c r="E30" s="2">
        <v>1.254436954355494</v>
      </c>
      <c r="F30" s="2">
        <v>1.3212055536800356</v>
      </c>
      <c r="G30" s="2">
        <v>1.2780550168373705</v>
      </c>
      <c r="H30" s="2">
        <v>1.0857917238690034</v>
      </c>
      <c r="I30" s="2">
        <v>1.268068370501742</v>
      </c>
      <c r="J30" s="2">
        <v>1.4000279339900497</v>
      </c>
      <c r="K30" s="2">
        <v>1.2163182134280046</v>
      </c>
      <c r="L30" s="2">
        <v>1.2468255785037552</v>
      </c>
      <c r="M30" s="2">
        <v>1.0922167392291617</v>
      </c>
      <c r="N30" s="2"/>
      <c r="O30" s="2">
        <f>AVERAGE(B30:M30)</f>
        <v>1.2430593224135171</v>
      </c>
      <c r="P30" s="2">
        <f>STDEV(B30:M30)</f>
        <v>0.08704134994935515</v>
      </c>
      <c r="Q30" s="7">
        <v>1.24</v>
      </c>
      <c r="R30" s="2"/>
      <c r="S30" s="2"/>
      <c r="T30" s="2"/>
    </row>
    <row r="31" spans="2:2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0.25">
      <c r="B32" s="2"/>
      <c r="C32" s="2"/>
      <c r="D32" s="2" t="s">
        <v>70</v>
      </c>
      <c r="E32" s="2"/>
      <c r="F32" s="2"/>
      <c r="G32" s="5" t="s">
        <v>69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0.25">
      <c r="B33" s="2"/>
      <c r="C33" s="2"/>
      <c r="D33" s="2" t="s">
        <v>71</v>
      </c>
      <c r="E33" s="2"/>
      <c r="F33" s="2"/>
      <c r="G33" s="5" t="s">
        <v>77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 t="s">
        <v>72</v>
      </c>
      <c r="V33" s="2"/>
      <c r="W33" s="2"/>
      <c r="X33" s="2"/>
      <c r="Y33" s="2"/>
      <c r="Z33" s="2"/>
      <c r="AA33" s="2"/>
      <c r="AB33" s="2"/>
    </row>
    <row r="34" spans="2:28" ht="13.5">
      <c r="B34" s="2"/>
      <c r="C34" s="2"/>
      <c r="D34" s="2"/>
      <c r="E34" s="2"/>
      <c r="F34" s="2"/>
      <c r="G3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4" ht="12.75">
      <c r="A35" s="1" t="s">
        <v>41</v>
      </c>
      <c r="B35" s="1" t="s">
        <v>42</v>
      </c>
      <c r="C35" s="1" t="s">
        <v>43</v>
      </c>
      <c r="D35" s="1" t="s">
        <v>44</v>
      </c>
      <c r="E35" s="1" t="s">
        <v>45</v>
      </c>
      <c r="F35" s="1" t="s">
        <v>46</v>
      </c>
      <c r="G35" s="1" t="s">
        <v>47</v>
      </c>
      <c r="H35" s="1" t="s">
        <v>48</v>
      </c>
      <c r="W35" s="2"/>
      <c r="X35" s="2"/>
    </row>
    <row r="36" spans="1:24" ht="12.75">
      <c r="A36" s="1" t="s">
        <v>49</v>
      </c>
      <c r="B36" s="1" t="s">
        <v>30</v>
      </c>
      <c r="C36" s="1" t="s">
        <v>50</v>
      </c>
      <c r="D36" s="1">
        <v>20</v>
      </c>
      <c r="E36" s="1">
        <v>10</v>
      </c>
      <c r="F36" s="1">
        <v>600</v>
      </c>
      <c r="G36" s="1">
        <v>-600</v>
      </c>
      <c r="H36" s="1" t="s">
        <v>51</v>
      </c>
      <c r="W36" s="2"/>
      <c r="X36" s="2"/>
    </row>
    <row r="37" spans="1:24" ht="12.75">
      <c r="A37" s="1" t="s">
        <v>49</v>
      </c>
      <c r="B37" s="1" t="s">
        <v>32</v>
      </c>
      <c r="C37" s="1" t="s">
        <v>50</v>
      </c>
      <c r="D37" s="1">
        <v>20</v>
      </c>
      <c r="E37" s="1">
        <v>10</v>
      </c>
      <c r="F37" s="1">
        <v>600</v>
      </c>
      <c r="G37" s="1">
        <v>-600</v>
      </c>
      <c r="H37" s="1" t="s">
        <v>52</v>
      </c>
      <c r="W37" s="2"/>
      <c r="X37" s="2"/>
    </row>
    <row r="38" spans="1:24" ht="12.75">
      <c r="A38" s="1" t="s">
        <v>49</v>
      </c>
      <c r="B38" s="1" t="s">
        <v>15</v>
      </c>
      <c r="C38" s="1" t="s">
        <v>50</v>
      </c>
      <c r="D38" s="1">
        <v>20</v>
      </c>
      <c r="E38" s="1">
        <v>10</v>
      </c>
      <c r="F38" s="1">
        <v>600</v>
      </c>
      <c r="G38" s="1">
        <v>-700</v>
      </c>
      <c r="H38" s="1" t="s">
        <v>53</v>
      </c>
      <c r="W38" s="2"/>
      <c r="X38" s="2"/>
    </row>
    <row r="39" spans="1:24" ht="12.75">
      <c r="A39" s="1" t="s">
        <v>49</v>
      </c>
      <c r="B39" s="1" t="s">
        <v>33</v>
      </c>
      <c r="C39" s="1" t="s">
        <v>50</v>
      </c>
      <c r="D39" s="1">
        <v>20</v>
      </c>
      <c r="E39" s="1">
        <v>10</v>
      </c>
      <c r="F39" s="1">
        <v>600</v>
      </c>
      <c r="G39" s="1">
        <v>-600</v>
      </c>
      <c r="H39" s="1" t="s">
        <v>54</v>
      </c>
      <c r="W39" s="2"/>
      <c r="X39" s="2"/>
    </row>
    <row r="40" spans="1:24" ht="12.75">
      <c r="A40" s="1" t="s">
        <v>49</v>
      </c>
      <c r="B40" s="1" t="s">
        <v>34</v>
      </c>
      <c r="C40" s="1" t="s">
        <v>50</v>
      </c>
      <c r="D40" s="1">
        <v>20</v>
      </c>
      <c r="E40" s="1">
        <v>10</v>
      </c>
      <c r="F40" s="1">
        <v>600</v>
      </c>
      <c r="G40" s="1">
        <v>-600</v>
      </c>
      <c r="H40" s="1" t="s">
        <v>52</v>
      </c>
      <c r="W40" s="2"/>
      <c r="X40" s="2"/>
    </row>
    <row r="41" spans="1:24" ht="12.75">
      <c r="A41" s="1" t="s">
        <v>55</v>
      </c>
      <c r="B41" s="1" t="s">
        <v>31</v>
      </c>
      <c r="C41" s="1" t="s">
        <v>50</v>
      </c>
      <c r="D41" s="1">
        <v>20</v>
      </c>
      <c r="E41" s="1">
        <v>10</v>
      </c>
      <c r="F41" s="1">
        <v>600</v>
      </c>
      <c r="G41" s="1">
        <v>-600</v>
      </c>
      <c r="H41" s="1" t="s">
        <v>52</v>
      </c>
      <c r="W41" s="2"/>
      <c r="X41" s="2"/>
    </row>
    <row r="42" spans="1:24" ht="12.75">
      <c r="A42" s="1" t="s">
        <v>55</v>
      </c>
      <c r="B42" s="1" t="s">
        <v>35</v>
      </c>
      <c r="C42" s="1" t="s">
        <v>50</v>
      </c>
      <c r="D42" s="1">
        <v>20</v>
      </c>
      <c r="E42" s="1">
        <v>10</v>
      </c>
      <c r="F42" s="1">
        <v>600</v>
      </c>
      <c r="G42" s="1">
        <v>-600</v>
      </c>
      <c r="H42" s="1" t="s">
        <v>56</v>
      </c>
      <c r="W42" s="2"/>
      <c r="X42" s="2"/>
    </row>
    <row r="43" spans="1:24" ht="12.75">
      <c r="A43" s="1" t="s">
        <v>55</v>
      </c>
      <c r="B43" s="1" t="s">
        <v>36</v>
      </c>
      <c r="C43" s="1" t="s">
        <v>50</v>
      </c>
      <c r="D43" s="1">
        <v>20</v>
      </c>
      <c r="E43" s="1">
        <v>10</v>
      </c>
      <c r="F43" s="1">
        <v>600</v>
      </c>
      <c r="G43" s="1">
        <v>-600</v>
      </c>
      <c r="H43" s="1" t="s">
        <v>57</v>
      </c>
      <c r="W43" s="2"/>
      <c r="X43" s="2"/>
    </row>
    <row r="44" spans="1:24" ht="12.75">
      <c r="A44" s="1" t="s">
        <v>55</v>
      </c>
      <c r="B44" s="1" t="s">
        <v>22</v>
      </c>
      <c r="C44" s="1" t="s">
        <v>50</v>
      </c>
      <c r="D44" s="1">
        <v>20</v>
      </c>
      <c r="E44" s="1">
        <v>10</v>
      </c>
      <c r="F44" s="1">
        <v>600</v>
      </c>
      <c r="G44" s="1">
        <v>-600</v>
      </c>
      <c r="H44" s="1" t="s">
        <v>58</v>
      </c>
      <c r="W44" s="2"/>
      <c r="X44" s="2"/>
    </row>
    <row r="45" spans="1:24" ht="12.75">
      <c r="A45" s="1" t="s">
        <v>59</v>
      </c>
      <c r="B45" s="1" t="s">
        <v>37</v>
      </c>
      <c r="C45" s="1" t="s">
        <v>50</v>
      </c>
      <c r="D45" s="1">
        <v>20</v>
      </c>
      <c r="E45" s="1">
        <v>10</v>
      </c>
      <c r="F45" s="1">
        <v>500</v>
      </c>
      <c r="G45" s="1">
        <v>-500</v>
      </c>
      <c r="H45" s="1" t="s">
        <v>60</v>
      </c>
      <c r="W45" s="2"/>
      <c r="X45" s="2"/>
    </row>
    <row r="46" spans="1:24" ht="12.75">
      <c r="A46" s="1" t="s">
        <v>59</v>
      </c>
      <c r="B46" s="1" t="s">
        <v>38</v>
      </c>
      <c r="C46" s="1" t="s">
        <v>50</v>
      </c>
      <c r="D46" s="1">
        <v>20</v>
      </c>
      <c r="E46" s="1">
        <v>10</v>
      </c>
      <c r="F46" s="1">
        <v>500</v>
      </c>
      <c r="G46" s="1">
        <v>-500</v>
      </c>
      <c r="H46" s="1" t="s">
        <v>61</v>
      </c>
      <c r="W46" s="2"/>
      <c r="X46" s="2"/>
    </row>
    <row r="47" spans="1:24" ht="12.75">
      <c r="A47" s="1" t="s">
        <v>59</v>
      </c>
      <c r="B47" s="1" t="s">
        <v>39</v>
      </c>
      <c r="C47" s="1" t="s">
        <v>50</v>
      </c>
      <c r="D47" s="1">
        <v>20</v>
      </c>
      <c r="E47" s="1">
        <v>10</v>
      </c>
      <c r="F47" s="1">
        <v>500</v>
      </c>
      <c r="G47" s="1">
        <v>-500</v>
      </c>
      <c r="H47" s="1" t="s">
        <v>62</v>
      </c>
      <c r="W47" s="2"/>
      <c r="X47" s="2"/>
    </row>
    <row r="48" spans="1:24" ht="12.75">
      <c r="A48" s="1" t="s">
        <v>59</v>
      </c>
      <c r="B48" s="1" t="s">
        <v>40</v>
      </c>
      <c r="C48" s="1" t="s">
        <v>63</v>
      </c>
      <c r="D48" s="1">
        <v>20</v>
      </c>
      <c r="E48" s="1">
        <v>10</v>
      </c>
      <c r="F48" s="1">
        <v>500</v>
      </c>
      <c r="G48" s="1">
        <v>-500</v>
      </c>
      <c r="H48" s="1" t="s">
        <v>64</v>
      </c>
      <c r="W48" s="2"/>
      <c r="X48" s="2"/>
    </row>
    <row r="49" spans="23:24" ht="12.75">
      <c r="W49" s="2"/>
      <c r="X49" s="2"/>
    </row>
    <row r="50" spans="23:24" ht="12.75">
      <c r="W50" s="2"/>
      <c r="X50" s="2"/>
    </row>
    <row r="51" spans="2:2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2008-07-29T02:24:29Z</dcterms:created>
  <dcterms:modified xsi:type="dcterms:W3CDTF">2008-07-29T02:26:25Z</dcterms:modified>
  <cp:category/>
  <cp:version/>
  <cp:contentType/>
  <cp:contentStatus/>
</cp:coreProperties>
</file>