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72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<sst xmlns="http://schemas.openxmlformats.org/spreadsheetml/2006/main" count="132" uniqueCount="92">
  <si>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</si>
  <si>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</si>
  <si>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</si>
  <si>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</si>
  <si>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</si>
  <si>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</si>
  <si>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</si>
  <si>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</si>
  <si>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</si>
  <si>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</si>
  <si>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</si>
  <si>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</si>
  <si>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</si>
  <si>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</si>
  <si>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</si>
  <si>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</si>
  <si>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</si>
  <si>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</si>
  <si>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</si>
  <si>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</si>
  <si>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Ox</t>
  </si>
  <si>
    <t>Wt</t>
  </si>
  <si>
    <t>Percents</t>
  </si>
  <si>
    <t>Average</t>
  </si>
  <si>
    <t>Standard</t>
  </si>
  <si>
    <t>Dev</t>
  </si>
  <si>
    <t>Na2O</t>
  </si>
  <si>
    <t>F</t>
  </si>
  <si>
    <t>K2O</t>
  </si>
  <si>
    <t>SiO2</t>
  </si>
  <si>
    <t>MgO</t>
  </si>
  <si>
    <t>Al2O3</t>
  </si>
  <si>
    <t>CaO</t>
  </si>
  <si>
    <t>TiO2</t>
  </si>
  <si>
    <t>Cl</t>
  </si>
  <si>
    <t>FeO</t>
  </si>
  <si>
    <t>MnO</t>
  </si>
  <si>
    <t>Cr2O3</t>
  </si>
  <si>
    <t>BaO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</si>
  <si>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</si>
  <si>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</si>
  <si>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</si>
  <si>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</si>
  <si>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</si>
  <si>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</si>
  <si>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</si>
  <si>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</si>
  <si>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</si>
  <si>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</si>
  <si>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</si>
  <si>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</si>
  <si>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Ti</t>
  </si>
  <si>
    <t>Fe</t>
  </si>
  <si>
    <t>Mn</t>
  </si>
  <si>
    <t>Cr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</si>
  <si>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</si>
  <si>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</si>
  <si>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</si>
  <si>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</si>
  <si>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</si>
  <si>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</si>
  <si>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</si>
  <si>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</si>
  <si>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</si>
  <si>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</si>
  <si>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</si>
  <si>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</si>
  <si>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kspar-OR1</t>
  </si>
  <si>
    <t>MgF2</t>
  </si>
  <si>
    <t>diopside</t>
  </si>
  <si>
    <t>PET</t>
  </si>
  <si>
    <t>wollast</t>
  </si>
  <si>
    <t>rutile1</t>
  </si>
  <si>
    <t>sodalite</t>
  </si>
  <si>
    <t>LIF</t>
  </si>
  <si>
    <t>fayalite</t>
  </si>
  <si>
    <t>rhod-791</t>
  </si>
  <si>
    <t>chrom-s</t>
  </si>
  <si>
    <t>La</t>
  </si>
  <si>
    <t>NBS_K458</t>
  </si>
  <si>
    <t>average</t>
  </si>
  <si>
    <t>stdev</t>
  </si>
  <si>
    <t>not present in the wds scan; not in totals</t>
  </si>
  <si>
    <r>
      <t>KMg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2</t>
    </r>
  </si>
  <si>
    <t>in formula</t>
  </si>
  <si>
    <t>(+) charges</t>
  </si>
  <si>
    <r>
      <t>(K</t>
    </r>
    <r>
      <rPr>
        <vertAlign val="subscript"/>
        <sz val="14"/>
        <rFont val="Times New Roman"/>
        <family val="1"/>
      </rPr>
      <t>0.92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2.95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1.40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0.60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</si>
  <si>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t>ideal</t>
  </si>
  <si>
    <t>measured</t>
  </si>
  <si>
    <t>phlogopite R040042</t>
  </si>
  <si>
    <t>trace amounts of Ti; OH estimated by charge balance</t>
  </si>
  <si>
    <t>trace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</si>
</sst>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X35" sqref="X35"/>
    </sheetView>
  </sheetViews>
  <sheetFormatPr defaultColWidth="9.00390625" defaultRowHeight="13.5"/>
  <cols>
    <col min="1" max="21" width="5.25390625" style="1" customWidth="1"/>
    <col min="22" max="22" width="2.875" style="1" customWidth="1"/>
    <col min="23" max="25" width="5.25390625" style="1" customWidth="1"/>
    <col min="26" max="26" width="3.875" style="1" customWidth="1"/>
    <col min="27" max="16384" width="5.25390625" style="1" customWidth="1"/>
  </cols>
  <sheetData>
    <row r="1" spans="2:4" ht="15.75">
      <c r="B1" s="8" t="s">
        <v>89</v>
      </c>
      <c r="C1" s="8"/>
      <c r="D1" s="8"/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80</v>
      </c>
      <c r="X3" s="1" t="s">
        <v>81</v>
      </c>
    </row>
    <row r="4" spans="1:26" ht="12.75">
      <c r="A4" s="1" t="s">
        <v>29</v>
      </c>
      <c r="B4" s="2">
        <v>43.09</v>
      </c>
      <c r="C4" s="2">
        <v>43.12</v>
      </c>
      <c r="D4" s="2">
        <v>43.22</v>
      </c>
      <c r="E4" s="2">
        <v>43.46</v>
      </c>
      <c r="F4" s="2">
        <v>43.61</v>
      </c>
      <c r="G4" s="2">
        <v>43.24</v>
      </c>
      <c r="H4" s="2">
        <v>43.41</v>
      </c>
      <c r="I4" s="2">
        <v>43.39</v>
      </c>
      <c r="J4" s="2">
        <v>42.94</v>
      </c>
      <c r="K4" s="2">
        <v>43.29</v>
      </c>
      <c r="L4" s="2">
        <v>43.21</v>
      </c>
      <c r="M4" s="2">
        <v>43.29</v>
      </c>
      <c r="N4" s="2">
        <v>43.85</v>
      </c>
      <c r="O4" s="2">
        <v>43.3</v>
      </c>
      <c r="P4" s="2">
        <v>43.27</v>
      </c>
      <c r="Q4" s="2">
        <v>43.88</v>
      </c>
      <c r="R4" s="2">
        <v>43.73</v>
      </c>
      <c r="S4" s="2">
        <v>43.52</v>
      </c>
      <c r="T4" s="2">
        <v>43.56</v>
      </c>
      <c r="U4" s="2">
        <v>43.38</v>
      </c>
      <c r="V4" s="2"/>
      <c r="W4" s="2">
        <f>AVERAGE(B4:U4)</f>
        <v>43.38799999999999</v>
      </c>
      <c r="X4" s="2">
        <f>STDEV(B4:U4)</f>
        <v>0.24693063164043083</v>
      </c>
      <c r="Y4" s="2"/>
      <c r="Z4" s="2"/>
    </row>
    <row r="5" spans="1:26" ht="12.75">
      <c r="A5" s="1" t="s">
        <v>30</v>
      </c>
      <c r="B5" s="2">
        <v>27.51</v>
      </c>
      <c r="C5" s="2">
        <v>27.47</v>
      </c>
      <c r="D5" s="2">
        <v>27.5</v>
      </c>
      <c r="E5" s="2">
        <v>27.87</v>
      </c>
      <c r="F5" s="2">
        <v>27.83</v>
      </c>
      <c r="G5" s="2">
        <v>27.51</v>
      </c>
      <c r="H5" s="2">
        <v>27.74</v>
      </c>
      <c r="I5" s="2">
        <v>27.28</v>
      </c>
      <c r="J5" s="2">
        <v>27.31</v>
      </c>
      <c r="K5" s="2">
        <v>27.75</v>
      </c>
      <c r="L5" s="2">
        <v>27.42</v>
      </c>
      <c r="M5" s="2">
        <v>27.36</v>
      </c>
      <c r="N5" s="2">
        <v>27.62</v>
      </c>
      <c r="O5" s="2">
        <v>27.6</v>
      </c>
      <c r="P5" s="2">
        <v>27.76</v>
      </c>
      <c r="Q5" s="2">
        <v>27.69</v>
      </c>
      <c r="R5" s="2">
        <v>27.54</v>
      </c>
      <c r="S5" s="2">
        <v>27.6</v>
      </c>
      <c r="T5" s="2">
        <v>27.63</v>
      </c>
      <c r="U5" s="2">
        <v>27.5</v>
      </c>
      <c r="V5" s="2"/>
      <c r="W5" s="2">
        <f aca="true" t="shared" si="0" ref="W5:W17">AVERAGE(B5:U5)</f>
        <v>27.574500000000008</v>
      </c>
      <c r="X5" s="2">
        <f aca="true" t="shared" si="1" ref="X5:X17">STDEV(B5:U5)</f>
        <v>0.16592563330965787</v>
      </c>
      <c r="Y5" s="2"/>
      <c r="Z5" s="2"/>
    </row>
    <row r="6" spans="1:26" ht="12.75">
      <c r="A6" s="1" t="s">
        <v>31</v>
      </c>
      <c r="B6" s="2">
        <v>12.6</v>
      </c>
      <c r="C6" s="2">
        <v>12.48</v>
      </c>
      <c r="D6" s="2">
        <v>12.66</v>
      </c>
      <c r="E6" s="2">
        <v>12.72</v>
      </c>
      <c r="F6" s="2">
        <v>12.63</v>
      </c>
      <c r="G6" s="2">
        <v>12.57</v>
      </c>
      <c r="H6" s="2">
        <v>12.74</v>
      </c>
      <c r="I6" s="2">
        <v>12.81</v>
      </c>
      <c r="J6" s="2">
        <v>12.65</v>
      </c>
      <c r="K6" s="2">
        <v>12.62</v>
      </c>
      <c r="L6" s="2">
        <v>12.36</v>
      </c>
      <c r="M6" s="2">
        <v>12.61</v>
      </c>
      <c r="N6" s="2">
        <v>12.63</v>
      </c>
      <c r="O6" s="2">
        <v>12.64</v>
      </c>
      <c r="P6" s="2">
        <v>12.42</v>
      </c>
      <c r="Q6" s="2">
        <v>12.77</v>
      </c>
      <c r="R6" s="2">
        <v>12.66</v>
      </c>
      <c r="S6" s="2">
        <v>12.54</v>
      </c>
      <c r="T6" s="2">
        <v>12.77</v>
      </c>
      <c r="U6" s="2">
        <v>12.69</v>
      </c>
      <c r="V6" s="2"/>
      <c r="W6" s="2">
        <f t="shared" si="0"/>
        <v>12.628499999999999</v>
      </c>
      <c r="X6" s="2">
        <f t="shared" si="1"/>
        <v>0.11476635303745425</v>
      </c>
      <c r="Y6" s="2"/>
      <c r="Z6" s="2"/>
    </row>
    <row r="7" spans="1:26" ht="12.75">
      <c r="A7" s="1" t="s">
        <v>28</v>
      </c>
      <c r="B7" s="2">
        <v>10.31</v>
      </c>
      <c r="C7" s="2">
        <v>10.23</v>
      </c>
      <c r="D7" s="2">
        <v>10.1</v>
      </c>
      <c r="E7" s="2">
        <v>10.3</v>
      </c>
      <c r="F7" s="2">
        <v>10.17</v>
      </c>
      <c r="G7" s="2">
        <v>10.15</v>
      </c>
      <c r="H7" s="2">
        <v>10.12</v>
      </c>
      <c r="I7" s="2">
        <v>10.11</v>
      </c>
      <c r="J7" s="2">
        <v>10.22</v>
      </c>
      <c r="K7" s="2">
        <v>10.26</v>
      </c>
      <c r="L7" s="2">
        <v>10.2</v>
      </c>
      <c r="M7" s="2">
        <v>10.03</v>
      </c>
      <c r="N7" s="2">
        <v>10.13</v>
      </c>
      <c r="O7" s="2">
        <v>10.29</v>
      </c>
      <c r="P7" s="2">
        <v>10.11</v>
      </c>
      <c r="Q7" s="2">
        <v>10.26</v>
      </c>
      <c r="R7" s="2">
        <v>10.11</v>
      </c>
      <c r="S7" s="2">
        <v>10.02</v>
      </c>
      <c r="T7" s="2">
        <v>9.98</v>
      </c>
      <c r="U7" s="2">
        <v>10.17</v>
      </c>
      <c r="V7" s="2"/>
      <c r="W7" s="2">
        <f t="shared" si="0"/>
        <v>10.1635</v>
      </c>
      <c r="X7" s="2">
        <f t="shared" si="1"/>
        <v>0.09504984841751139</v>
      </c>
      <c r="Y7" s="2"/>
      <c r="Z7" s="2"/>
    </row>
    <row r="8" spans="1:26" ht="12.75">
      <c r="A8" s="1" t="s">
        <v>27</v>
      </c>
      <c r="B8" s="2">
        <v>3.62</v>
      </c>
      <c r="C8" s="2">
        <v>3.54</v>
      </c>
      <c r="D8" s="2">
        <v>3.92</v>
      </c>
      <c r="E8" s="2">
        <v>3.44</v>
      </c>
      <c r="F8" s="2">
        <v>3.82</v>
      </c>
      <c r="G8" s="2">
        <v>3.77</v>
      </c>
      <c r="H8" s="2">
        <v>3.73</v>
      </c>
      <c r="I8" s="2">
        <v>3.32</v>
      </c>
      <c r="J8" s="2">
        <v>3.54</v>
      </c>
      <c r="K8" s="2">
        <v>3.48</v>
      </c>
      <c r="L8" s="2">
        <v>3.39</v>
      </c>
      <c r="M8" s="2">
        <v>3.51</v>
      </c>
      <c r="N8" s="2">
        <v>3.9</v>
      </c>
      <c r="O8" s="2">
        <v>3.78</v>
      </c>
      <c r="P8" s="2">
        <v>3.64</v>
      </c>
      <c r="Q8" s="2">
        <v>3.72</v>
      </c>
      <c r="R8" s="2">
        <v>3.69</v>
      </c>
      <c r="S8" s="2">
        <v>3.66</v>
      </c>
      <c r="T8" s="2">
        <v>3.93</v>
      </c>
      <c r="U8" s="2">
        <v>3.75</v>
      </c>
      <c r="V8" s="2"/>
      <c r="W8" s="2">
        <f t="shared" si="0"/>
        <v>3.6575</v>
      </c>
      <c r="X8" s="2">
        <f t="shared" si="1"/>
        <v>0.1762437008952732</v>
      </c>
      <c r="Y8" s="2"/>
      <c r="Z8" s="2"/>
    </row>
    <row r="9" spans="1:26" ht="12.75">
      <c r="A9" s="1" t="s">
        <v>35</v>
      </c>
      <c r="B9" s="2">
        <v>0.75</v>
      </c>
      <c r="C9" s="2">
        <v>0.7</v>
      </c>
      <c r="D9" s="2">
        <v>0.67</v>
      </c>
      <c r="E9" s="2">
        <v>0.66</v>
      </c>
      <c r="F9" s="2">
        <v>0.55</v>
      </c>
      <c r="G9" s="2">
        <v>0.69</v>
      </c>
      <c r="H9" s="2">
        <v>0.73</v>
      </c>
      <c r="I9" s="2">
        <v>0.66</v>
      </c>
      <c r="J9" s="2">
        <v>0.67</v>
      </c>
      <c r="K9" s="2">
        <v>0.59</v>
      </c>
      <c r="L9" s="2">
        <v>0.72</v>
      </c>
      <c r="M9" s="2">
        <v>0.66</v>
      </c>
      <c r="N9" s="2">
        <v>0.58</v>
      </c>
      <c r="O9" s="2">
        <v>0.72</v>
      </c>
      <c r="P9" s="2">
        <v>0.71</v>
      </c>
      <c r="Q9" s="2">
        <v>0.7</v>
      </c>
      <c r="R9" s="2">
        <v>0.69</v>
      </c>
      <c r="S9" s="2">
        <v>0.57</v>
      </c>
      <c r="T9" s="2">
        <v>0.69</v>
      </c>
      <c r="U9" s="2">
        <v>0.64</v>
      </c>
      <c r="V9" s="2"/>
      <c r="W9" s="2">
        <f t="shared" si="0"/>
        <v>0.6674999999999999</v>
      </c>
      <c r="X9" s="2">
        <f t="shared" si="1"/>
        <v>0.05599577051697386</v>
      </c>
      <c r="Y9" s="2"/>
      <c r="Z9" s="2"/>
    </row>
    <row r="10" spans="1:26" ht="12.75">
      <c r="A10" s="1" t="s">
        <v>26</v>
      </c>
      <c r="B10" s="2">
        <v>0.48</v>
      </c>
      <c r="C10" s="2">
        <v>0.5</v>
      </c>
      <c r="D10" s="2">
        <v>0.53</v>
      </c>
      <c r="E10" s="2">
        <v>0.51</v>
      </c>
      <c r="F10" s="2">
        <v>0.49</v>
      </c>
      <c r="G10" s="2">
        <v>0.5</v>
      </c>
      <c r="H10" s="2">
        <v>0.51</v>
      </c>
      <c r="I10" s="2">
        <v>0.51</v>
      </c>
      <c r="J10" s="2">
        <v>0.44</v>
      </c>
      <c r="K10" s="2">
        <v>0.52</v>
      </c>
      <c r="L10" s="2">
        <v>0.47</v>
      </c>
      <c r="M10" s="2">
        <v>0.53</v>
      </c>
      <c r="N10" s="2">
        <v>0.48</v>
      </c>
      <c r="O10" s="2">
        <v>0.5</v>
      </c>
      <c r="P10" s="2">
        <v>0.51</v>
      </c>
      <c r="Q10" s="2">
        <v>0.47</v>
      </c>
      <c r="R10" s="2">
        <v>0.55</v>
      </c>
      <c r="S10" s="2">
        <v>0.51</v>
      </c>
      <c r="T10" s="2">
        <v>0.53</v>
      </c>
      <c r="U10" s="2">
        <v>0.54</v>
      </c>
      <c r="V10" s="2"/>
      <c r="W10" s="2">
        <f t="shared" si="0"/>
        <v>0.5039999999999999</v>
      </c>
      <c r="X10" s="2">
        <f t="shared" si="1"/>
        <v>0.026832815729998263</v>
      </c>
      <c r="Y10" s="2"/>
      <c r="Z10" s="2"/>
    </row>
    <row r="11" spans="1:26" ht="12.75">
      <c r="A11" s="1" t="s">
        <v>33</v>
      </c>
      <c r="B11" s="2">
        <v>0.17</v>
      </c>
      <c r="C11" s="2">
        <v>0.2</v>
      </c>
      <c r="D11" s="2">
        <v>0.23</v>
      </c>
      <c r="E11" s="2">
        <v>0.19</v>
      </c>
      <c r="F11" s="2">
        <v>0.25</v>
      </c>
      <c r="G11" s="2">
        <v>0.24</v>
      </c>
      <c r="H11" s="2">
        <v>0.25</v>
      </c>
      <c r="I11" s="2">
        <v>0.24</v>
      </c>
      <c r="J11" s="2">
        <v>0.28</v>
      </c>
      <c r="K11" s="2">
        <v>0.27</v>
      </c>
      <c r="L11" s="2">
        <v>0.26</v>
      </c>
      <c r="M11" s="2">
        <v>0.28</v>
      </c>
      <c r="N11" s="2">
        <v>0.25</v>
      </c>
      <c r="O11" s="2">
        <v>0.23</v>
      </c>
      <c r="P11" s="2">
        <v>0.27</v>
      </c>
      <c r="Q11" s="2">
        <v>0.22</v>
      </c>
      <c r="R11" s="2">
        <v>0.23</v>
      </c>
      <c r="S11" s="2">
        <v>0.24</v>
      </c>
      <c r="T11" s="2">
        <v>0.2</v>
      </c>
      <c r="U11" s="2">
        <v>0.23</v>
      </c>
      <c r="V11" s="2"/>
      <c r="W11" s="2">
        <f t="shared" si="0"/>
        <v>0.23650000000000007</v>
      </c>
      <c r="X11" s="2">
        <f t="shared" si="1"/>
        <v>0.029784312366711828</v>
      </c>
      <c r="Y11" s="2"/>
      <c r="Z11" s="2"/>
    </row>
    <row r="12" spans="1:26" s="3" customFormat="1" ht="12.75">
      <c r="A12" s="3" t="s">
        <v>38</v>
      </c>
      <c r="B12" s="4">
        <v>0.23</v>
      </c>
      <c r="C12" s="4">
        <v>0</v>
      </c>
      <c r="D12" s="4">
        <v>0.19</v>
      </c>
      <c r="E12" s="4">
        <v>0.07</v>
      </c>
      <c r="F12" s="4">
        <v>0.3</v>
      </c>
      <c r="G12" s="4">
        <v>0.03</v>
      </c>
      <c r="H12" s="4">
        <v>0.17</v>
      </c>
      <c r="I12" s="4">
        <v>0.35</v>
      </c>
      <c r="J12" s="4">
        <v>0</v>
      </c>
      <c r="K12" s="4">
        <v>0.57</v>
      </c>
      <c r="L12" s="4">
        <v>0.02</v>
      </c>
      <c r="M12" s="4">
        <v>0.19</v>
      </c>
      <c r="N12" s="4">
        <v>0.28</v>
      </c>
      <c r="O12" s="4">
        <v>0.28</v>
      </c>
      <c r="P12" s="4">
        <v>0.03</v>
      </c>
      <c r="Q12" s="4">
        <v>0.37</v>
      </c>
      <c r="R12" s="4">
        <v>0.16</v>
      </c>
      <c r="S12" s="4">
        <v>0.24</v>
      </c>
      <c r="T12" s="4">
        <v>0.47</v>
      </c>
      <c r="U12" s="4">
        <v>0.28</v>
      </c>
      <c r="V12" s="4"/>
      <c r="W12" s="4">
        <f t="shared" si="0"/>
        <v>0.21150000000000002</v>
      </c>
      <c r="X12" s="4">
        <f t="shared" si="1"/>
        <v>0.15895298874692146</v>
      </c>
      <c r="Y12" s="4" t="s">
        <v>82</v>
      </c>
      <c r="Z12" s="4"/>
    </row>
    <row r="13" spans="1:26" s="3" customFormat="1" ht="12.75">
      <c r="A13" s="3" t="s">
        <v>34</v>
      </c>
      <c r="B13" s="4">
        <v>0.03</v>
      </c>
      <c r="C13" s="4">
        <v>0.03</v>
      </c>
      <c r="D13" s="4">
        <v>0.01</v>
      </c>
      <c r="E13" s="4">
        <v>0.02</v>
      </c>
      <c r="F13" s="4">
        <v>0.04</v>
      </c>
      <c r="G13" s="4">
        <v>0.02</v>
      </c>
      <c r="H13" s="4">
        <v>0.02</v>
      </c>
      <c r="I13" s="4">
        <v>0.03</v>
      </c>
      <c r="J13" s="4">
        <v>0.03</v>
      </c>
      <c r="K13" s="4">
        <v>0.03</v>
      </c>
      <c r="L13" s="4">
        <v>0.01</v>
      </c>
      <c r="M13" s="4">
        <v>0.01</v>
      </c>
      <c r="N13" s="4">
        <v>0.01</v>
      </c>
      <c r="O13" s="4">
        <v>0.02</v>
      </c>
      <c r="P13" s="4">
        <v>0.02</v>
      </c>
      <c r="Q13" s="4">
        <v>0.03</v>
      </c>
      <c r="R13" s="4">
        <v>0.02</v>
      </c>
      <c r="S13" s="4">
        <v>0.01</v>
      </c>
      <c r="T13" s="4">
        <v>0.02</v>
      </c>
      <c r="U13" s="4">
        <v>0.02</v>
      </c>
      <c r="V13" s="4"/>
      <c r="W13" s="4">
        <f t="shared" si="0"/>
        <v>0.02150000000000001</v>
      </c>
      <c r="X13" s="4">
        <f t="shared" si="1"/>
        <v>0.008750939799154173</v>
      </c>
      <c r="Y13" s="4" t="s">
        <v>82</v>
      </c>
      <c r="Z13" s="4"/>
    </row>
    <row r="14" spans="1:26" s="3" customFormat="1" ht="12.75">
      <c r="A14" s="3" t="s">
        <v>36</v>
      </c>
      <c r="B14" s="4">
        <v>0.04</v>
      </c>
      <c r="C14" s="4">
        <v>0</v>
      </c>
      <c r="D14" s="4">
        <v>0</v>
      </c>
      <c r="E14" s="4">
        <v>0.06</v>
      </c>
      <c r="F14" s="4">
        <v>0</v>
      </c>
      <c r="G14" s="4">
        <v>0.02</v>
      </c>
      <c r="H14" s="4">
        <v>0.03</v>
      </c>
      <c r="I14" s="4">
        <v>0</v>
      </c>
      <c r="J14" s="4">
        <v>0.03</v>
      </c>
      <c r="K14" s="4">
        <v>0</v>
      </c>
      <c r="L14" s="4">
        <v>0.02</v>
      </c>
      <c r="M14" s="4">
        <v>0</v>
      </c>
      <c r="N14" s="4">
        <v>0</v>
      </c>
      <c r="O14" s="4">
        <v>0.02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0.1</v>
      </c>
      <c r="V14" s="4"/>
      <c r="W14" s="4">
        <f t="shared" si="0"/>
        <v>0.016</v>
      </c>
      <c r="X14" s="4">
        <f t="shared" si="1"/>
        <v>0.02623777911012247</v>
      </c>
      <c r="Y14" s="4" t="s">
        <v>82</v>
      </c>
      <c r="Z14" s="4"/>
    </row>
    <row r="15" spans="1:26" s="3" customFormat="1" ht="12.75">
      <c r="A15" s="3" t="s">
        <v>37</v>
      </c>
      <c r="B15" s="4">
        <v>0</v>
      </c>
      <c r="C15" s="4">
        <v>0.02</v>
      </c>
      <c r="D15" s="4">
        <v>0.01</v>
      </c>
      <c r="E15" s="4">
        <v>0.04</v>
      </c>
      <c r="F15" s="4">
        <v>0.05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0.07</v>
      </c>
      <c r="O15" s="4">
        <v>0</v>
      </c>
      <c r="P15" s="4">
        <v>0</v>
      </c>
      <c r="Q15" s="4">
        <v>0</v>
      </c>
      <c r="R15" s="4">
        <v>0.01</v>
      </c>
      <c r="S15" s="4">
        <v>0.05</v>
      </c>
      <c r="T15" s="4">
        <v>0</v>
      </c>
      <c r="U15" s="4">
        <v>0.02</v>
      </c>
      <c r="V15" s="4"/>
      <c r="W15" s="4">
        <f t="shared" si="0"/>
        <v>0.013500000000000002</v>
      </c>
      <c r="X15" s="4">
        <f t="shared" si="1"/>
        <v>0.021588252165910683</v>
      </c>
      <c r="Y15" s="4" t="s">
        <v>82</v>
      </c>
      <c r="Z15" s="4"/>
    </row>
    <row r="16" spans="1:26" s="3" customFormat="1" ht="12.75">
      <c r="A16" s="3" t="s">
        <v>32</v>
      </c>
      <c r="B16" s="4">
        <v>0</v>
      </c>
      <c r="C16" s="4">
        <v>0</v>
      </c>
      <c r="D16" s="4">
        <v>0</v>
      </c>
      <c r="E16" s="4">
        <v>0.01</v>
      </c>
      <c r="F16" s="4">
        <v>0</v>
      </c>
      <c r="G16" s="4">
        <v>0</v>
      </c>
      <c r="H16" s="4">
        <v>0.01</v>
      </c>
      <c r="I16" s="4">
        <v>0</v>
      </c>
      <c r="J16" s="4">
        <v>0.03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0.02</v>
      </c>
      <c r="Q16" s="4">
        <v>0</v>
      </c>
      <c r="R16" s="4">
        <v>0.01</v>
      </c>
      <c r="S16" s="4">
        <v>0</v>
      </c>
      <c r="T16" s="4">
        <v>0.01</v>
      </c>
      <c r="U16" s="4">
        <v>0</v>
      </c>
      <c r="V16" s="4"/>
      <c r="W16" s="4">
        <f t="shared" si="0"/>
        <v>0.0045</v>
      </c>
      <c r="X16" s="4">
        <f t="shared" si="1"/>
        <v>0.008255779474818965</v>
      </c>
      <c r="Y16" s="4" t="s">
        <v>82</v>
      </c>
      <c r="Z16" s="4"/>
    </row>
    <row r="17" spans="1:26" ht="12.75">
      <c r="A17" s="1" t="s">
        <v>39</v>
      </c>
      <c r="B17" s="2">
        <f>SUM(B4:B11)</f>
        <v>98.53000000000002</v>
      </c>
      <c r="C17" s="2">
        <f aca="true" t="shared" si="2" ref="C17:U17">SUM(C4:C11)</f>
        <v>98.24000000000002</v>
      </c>
      <c r="D17" s="2">
        <f t="shared" si="2"/>
        <v>98.83</v>
      </c>
      <c r="E17" s="2">
        <f t="shared" si="2"/>
        <v>99.14999999999999</v>
      </c>
      <c r="F17" s="2">
        <f t="shared" si="2"/>
        <v>99.34999999999998</v>
      </c>
      <c r="G17" s="2">
        <f t="shared" si="2"/>
        <v>98.66999999999999</v>
      </c>
      <c r="H17" s="2">
        <f t="shared" si="2"/>
        <v>99.23</v>
      </c>
      <c r="I17" s="2">
        <f t="shared" si="2"/>
        <v>98.32</v>
      </c>
      <c r="J17" s="2">
        <f t="shared" si="2"/>
        <v>98.05000000000001</v>
      </c>
      <c r="K17" s="2">
        <f t="shared" si="2"/>
        <v>98.78</v>
      </c>
      <c r="L17" s="2">
        <f t="shared" si="2"/>
        <v>98.03</v>
      </c>
      <c r="M17" s="2">
        <f t="shared" si="2"/>
        <v>98.27000000000001</v>
      </c>
      <c r="N17" s="2">
        <f t="shared" si="2"/>
        <v>99.44</v>
      </c>
      <c r="O17" s="2">
        <f t="shared" si="2"/>
        <v>99.06000000000002</v>
      </c>
      <c r="P17" s="2">
        <f t="shared" si="2"/>
        <v>98.69</v>
      </c>
      <c r="Q17" s="2">
        <f t="shared" si="2"/>
        <v>99.71000000000001</v>
      </c>
      <c r="R17" s="2">
        <f t="shared" si="2"/>
        <v>99.19999999999999</v>
      </c>
      <c r="S17" s="2">
        <f t="shared" si="2"/>
        <v>98.65999999999998</v>
      </c>
      <c r="T17" s="2">
        <f t="shared" si="2"/>
        <v>99.29</v>
      </c>
      <c r="U17" s="2">
        <f t="shared" si="2"/>
        <v>98.9</v>
      </c>
      <c r="V17" s="2"/>
      <c r="W17" s="2">
        <f t="shared" si="0"/>
        <v>98.82000000000001</v>
      </c>
      <c r="X17" s="2">
        <f t="shared" si="1"/>
        <v>0.48234078365407373</v>
      </c>
      <c r="Y17" s="2"/>
      <c r="Z17" s="2"/>
    </row>
    <row r="18" spans="2:2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7" ht="12.75">
      <c r="A19" s="1" t="s">
        <v>40</v>
      </c>
      <c r="B19" s="2" t="s">
        <v>41</v>
      </c>
      <c r="C19" s="2" t="s">
        <v>42</v>
      </c>
      <c r="D19" s="2" t="s">
        <v>43</v>
      </c>
      <c r="E19" s="2">
        <v>11</v>
      </c>
      <c r="F19" s="2" t="s">
        <v>44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 t="s">
        <v>80</v>
      </c>
      <c r="X19" s="1" t="s">
        <v>81</v>
      </c>
      <c r="Y19" s="2" t="s">
        <v>84</v>
      </c>
      <c r="Z19" s="2"/>
      <c r="AA19" s="1" t="s">
        <v>85</v>
      </c>
    </row>
    <row r="20" spans="1:27" ht="12.75">
      <c r="A20" s="1" t="s">
        <v>47</v>
      </c>
      <c r="B20" s="2">
        <v>3.0115531293461846</v>
      </c>
      <c r="C20" s="2">
        <v>3.01825412065913</v>
      </c>
      <c r="D20" s="2">
        <v>3.0151016484297664</v>
      </c>
      <c r="E20" s="2">
        <v>3.0093752496222006</v>
      </c>
      <c r="F20" s="2">
        <v>3.0201949964464956</v>
      </c>
      <c r="G20" s="2">
        <v>3.017829330591091</v>
      </c>
      <c r="H20" s="2">
        <v>3.010166179978546</v>
      </c>
      <c r="I20" s="2">
        <v>3.021769968142258</v>
      </c>
      <c r="J20" s="2">
        <v>3.010775210619107</v>
      </c>
      <c r="K20" s="2">
        <v>3.0099134746358813</v>
      </c>
      <c r="L20" s="2">
        <v>3.02547619998632</v>
      </c>
      <c r="M20" s="2">
        <v>3.0225707552388585</v>
      </c>
      <c r="N20" s="2">
        <v>3.033820769136754</v>
      </c>
      <c r="O20" s="2">
        <v>3.0128934317648888</v>
      </c>
      <c r="P20" s="2">
        <v>3.0158368810145584</v>
      </c>
      <c r="Q20" s="2">
        <v>3.025614309623786</v>
      </c>
      <c r="R20" s="2">
        <v>3.0291234330076304</v>
      </c>
      <c r="S20" s="2">
        <v>3.028387524049494</v>
      </c>
      <c r="T20" s="2">
        <v>3.0203682630301185</v>
      </c>
      <c r="U20" s="2">
        <v>3.0185621909608717</v>
      </c>
      <c r="V20" s="2"/>
      <c r="W20" s="2">
        <f>AVERAGE(B20:U20)</f>
        <v>3.018879353314197</v>
      </c>
      <c r="X20" s="2">
        <f>STDEV(B20:U20)</f>
        <v>0.0071094389731942076</v>
      </c>
      <c r="Y20" s="6">
        <v>3</v>
      </c>
      <c r="Z20" s="1">
        <v>4</v>
      </c>
      <c r="AA20" s="2">
        <f>Y20*Z20</f>
        <v>12</v>
      </c>
    </row>
    <row r="21" spans="1:27" ht="12.75">
      <c r="A21" s="1" t="s">
        <v>49</v>
      </c>
      <c r="B21" s="2">
        <v>1.0378636739041893</v>
      </c>
      <c r="C21" s="2">
        <v>1.029549818986864</v>
      </c>
      <c r="D21" s="2">
        <v>1.0408943051310346</v>
      </c>
      <c r="E21" s="2">
        <v>1.0380767527952883</v>
      </c>
      <c r="F21" s="2">
        <v>1.0308796790852035</v>
      </c>
      <c r="G21" s="2">
        <v>1.03395109805206</v>
      </c>
      <c r="H21" s="2">
        <v>1.041180067627472</v>
      </c>
      <c r="I21" s="2">
        <v>1.051420914137111</v>
      </c>
      <c r="J21" s="2">
        <v>1.0453519848569062</v>
      </c>
      <c r="K21" s="2">
        <v>1.034145178506078</v>
      </c>
      <c r="L21" s="2">
        <v>1.019961259404245</v>
      </c>
      <c r="M21" s="2">
        <v>1.0376710678449719</v>
      </c>
      <c r="N21" s="2">
        <v>1.029862878333484</v>
      </c>
      <c r="O21" s="2">
        <v>1.036570104802788</v>
      </c>
      <c r="P21" s="2">
        <v>1.0202304461168292</v>
      </c>
      <c r="Q21" s="2">
        <v>1.0377519904581556</v>
      </c>
      <c r="R21" s="2">
        <v>1.0335391452959417</v>
      </c>
      <c r="S21" s="2">
        <v>1.0284325871923439</v>
      </c>
      <c r="T21" s="2">
        <v>1.0435629591075</v>
      </c>
      <c r="U21" s="2">
        <v>1.040705700877935</v>
      </c>
      <c r="V21" s="2"/>
      <c r="W21" s="2">
        <f>AVERAGE(B21:U21)</f>
        <v>1.0355800806258202</v>
      </c>
      <c r="X21" s="2">
        <f>STDEV(B21:U21)</f>
        <v>0.007773797827689738</v>
      </c>
      <c r="Y21" s="6">
        <v>1</v>
      </c>
      <c r="Z21" s="1">
        <v>3</v>
      </c>
      <c r="AA21" s="2">
        <f aca="true" t="shared" si="3" ref="AA21:AA27">Y21*Z21</f>
        <v>3</v>
      </c>
    </row>
    <row r="22" spans="1:27" ht="12.75">
      <c r="A22" s="1" t="s">
        <v>48</v>
      </c>
      <c r="B22" s="2">
        <v>2.8662440829696583</v>
      </c>
      <c r="C22" s="2">
        <v>2.8664492365009315</v>
      </c>
      <c r="D22" s="2">
        <v>2.8599499636236465</v>
      </c>
      <c r="E22" s="2">
        <v>2.876948827392989</v>
      </c>
      <c r="F22" s="2">
        <v>2.8732316976780994</v>
      </c>
      <c r="G22" s="2">
        <v>2.8622537025781347</v>
      </c>
      <c r="H22" s="2">
        <v>2.8675809623807638</v>
      </c>
      <c r="I22" s="2">
        <v>2.8322048493849934</v>
      </c>
      <c r="J22" s="2">
        <v>2.854608385337753</v>
      </c>
      <c r="K22" s="2">
        <v>2.8763250157338662</v>
      </c>
      <c r="L22" s="2">
        <v>2.862104395160913</v>
      </c>
      <c r="M22" s="2">
        <v>2.847826512217876</v>
      </c>
      <c r="N22" s="2">
        <v>2.848738219448956</v>
      </c>
      <c r="O22" s="2">
        <v>2.862948276486879</v>
      </c>
      <c r="P22" s="2">
        <v>2.8843566520599464</v>
      </c>
      <c r="Q22" s="2">
        <v>2.8462854184027377</v>
      </c>
      <c r="R22" s="2">
        <v>2.843871538180199</v>
      </c>
      <c r="S22" s="2">
        <v>2.8631242100729355</v>
      </c>
      <c r="T22" s="2">
        <v>2.8560214022168786</v>
      </c>
      <c r="U22" s="2">
        <v>2.8526718706630514</v>
      </c>
      <c r="V22" s="2"/>
      <c r="W22" s="2">
        <f>AVERAGE(B22:U22)</f>
        <v>2.86018726092456</v>
      </c>
      <c r="X22" s="2">
        <f>STDEV(B22:U22)</f>
        <v>0.012735810339265016</v>
      </c>
      <c r="Y22" s="6">
        <v>2.95</v>
      </c>
      <c r="Z22" s="1">
        <v>2</v>
      </c>
      <c r="AA22" s="2">
        <f t="shared" si="3"/>
        <v>5.9</v>
      </c>
    </row>
    <row r="23" spans="1:27" ht="12.75">
      <c r="A23" s="1" t="s">
        <v>52</v>
      </c>
      <c r="B23" s="2">
        <v>0.043836037788786704</v>
      </c>
      <c r="C23" s="2">
        <v>0.040976143691209214</v>
      </c>
      <c r="D23" s="2">
        <v>0.03908840885823841</v>
      </c>
      <c r="E23" s="2">
        <v>0.038219636513479614</v>
      </c>
      <c r="F23" s="2">
        <v>0.03185426440369043</v>
      </c>
      <c r="G23" s="2">
        <v>0.04027300858143522</v>
      </c>
      <c r="H23" s="2">
        <v>0.04233304812700546</v>
      </c>
      <c r="I23" s="2">
        <v>0.03843896452605361</v>
      </c>
      <c r="J23" s="2">
        <v>0.03928683910008091</v>
      </c>
      <c r="K23" s="2">
        <v>0.03430634344200811</v>
      </c>
      <c r="L23" s="2">
        <v>0.04215974399079944</v>
      </c>
      <c r="M23" s="2">
        <v>0.0385379687091409</v>
      </c>
      <c r="N23" s="2">
        <v>0.033558636734499325</v>
      </c>
      <c r="O23" s="2">
        <v>0.0418971387201529</v>
      </c>
      <c r="P23" s="2">
        <v>0.041384269679039805</v>
      </c>
      <c r="Q23" s="2">
        <v>0.04036463043847394</v>
      </c>
      <c r="R23" s="2">
        <v>0.0399707758380504</v>
      </c>
      <c r="S23" s="2">
        <v>0.033170606424696485</v>
      </c>
      <c r="T23" s="2">
        <v>0.04001078865521039</v>
      </c>
      <c r="U23" s="2">
        <v>0.037243162186467095</v>
      </c>
      <c r="V23" s="2"/>
      <c r="W23" s="2">
        <f>AVERAGE(B23:U23)</f>
        <v>0.03884552082042592</v>
      </c>
      <c r="X23" s="2">
        <f>STDEV(B23:U23)</f>
        <v>0.0033120936903253497</v>
      </c>
      <c r="Y23" s="6">
        <v>0.05</v>
      </c>
      <c r="Z23" s="1">
        <v>2</v>
      </c>
      <c r="AA23" s="2">
        <f t="shared" si="3"/>
        <v>0.1</v>
      </c>
    </row>
    <row r="24" spans="1:27" ht="12.75">
      <c r="A24" s="1" t="s">
        <v>51</v>
      </c>
      <c r="B24" s="2">
        <v>0.008937013841236281</v>
      </c>
      <c r="C24" s="2">
        <v>0.01053019757109197</v>
      </c>
      <c r="D24" s="2">
        <v>0.012069089435126384</v>
      </c>
      <c r="E24" s="2">
        <v>0.009896228119547929</v>
      </c>
      <c r="F24" s="2">
        <v>0.013023220076445954</v>
      </c>
      <c r="G24" s="2">
        <v>0.012599395404669499</v>
      </c>
      <c r="H24" s="2">
        <v>0.013039777132870365</v>
      </c>
      <c r="I24" s="2">
        <v>0.012572234302808108</v>
      </c>
      <c r="J24" s="2">
        <v>0.014767391775435587</v>
      </c>
      <c r="K24" s="2">
        <v>0.014120811755177964</v>
      </c>
      <c r="L24" s="2">
        <v>0.013693431590035103</v>
      </c>
      <c r="M24" s="2">
        <v>0.014705384874335337</v>
      </c>
      <c r="N24" s="2">
        <v>0.013010374717058048</v>
      </c>
      <c r="O24" s="2">
        <v>0.012037967991803183</v>
      </c>
      <c r="P24" s="2">
        <v>0.014155140709449548</v>
      </c>
      <c r="Q24" s="2">
        <v>0.011410353552661753</v>
      </c>
      <c r="R24" s="2">
        <v>0.011983806922366155</v>
      </c>
      <c r="S24" s="2">
        <v>0.012562129823689804</v>
      </c>
      <c r="T24" s="2">
        <v>0.010431133333804006</v>
      </c>
      <c r="U24" s="2">
        <v>0.01203837562685147</v>
      </c>
      <c r="V24" s="2"/>
      <c r="W24" s="2">
        <f>AVERAGE(B24:U24)</f>
        <v>0.012379172927823224</v>
      </c>
      <c r="X24" s="2">
        <f>STDEV(B24:U24)</f>
        <v>0.0015736152066680134</v>
      </c>
      <c r="Y24" s="6" t="s">
        <v>91</v>
      </c>
      <c r="AA24" s="2"/>
    </row>
    <row r="25" spans="2:2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6"/>
      <c r="AA25" s="2">
        <f t="shared" si="3"/>
        <v>0</v>
      </c>
    </row>
    <row r="26" spans="1:27" ht="12.75">
      <c r="A26" s="1" t="s">
        <v>46</v>
      </c>
      <c r="B26" s="2">
        <v>0.9192449253486552</v>
      </c>
      <c r="C26" s="2">
        <v>0.913505621569707</v>
      </c>
      <c r="D26" s="2">
        <v>0.8988704634206558</v>
      </c>
      <c r="E26" s="2">
        <v>0.9098763736947345</v>
      </c>
      <c r="F26" s="2">
        <v>0.898521328382294</v>
      </c>
      <c r="G26" s="2">
        <v>0.9037193320622884</v>
      </c>
      <c r="H26" s="2">
        <v>0.8952405372939987</v>
      </c>
      <c r="I26" s="2">
        <v>0.8982173644235132</v>
      </c>
      <c r="J26" s="2">
        <v>0.9141673955695728</v>
      </c>
      <c r="K26" s="2">
        <v>0.9100648206955999</v>
      </c>
      <c r="L26" s="2">
        <v>0.9111044899505595</v>
      </c>
      <c r="M26" s="2">
        <v>0.8934049692676953</v>
      </c>
      <c r="N26" s="2">
        <v>0.8941045568884222</v>
      </c>
      <c r="O26" s="2">
        <v>0.9134184709354719</v>
      </c>
      <c r="P26" s="2">
        <v>0.898939882555916</v>
      </c>
      <c r="Q26" s="2">
        <v>0.9025117148824877</v>
      </c>
      <c r="R26" s="2">
        <v>0.8934025534829272</v>
      </c>
      <c r="S26" s="2">
        <v>0.8895058808867277</v>
      </c>
      <c r="T26" s="2">
        <v>0.8827975291069418</v>
      </c>
      <c r="U26" s="2">
        <v>0.9027969303649186</v>
      </c>
      <c r="V26" s="2"/>
      <c r="W26" s="2">
        <f>AVERAGE(B26:U26)</f>
        <v>0.9021707570391545</v>
      </c>
      <c r="X26" s="2">
        <f>STDEV(B26:U26)</f>
        <v>0.009590726613394234</v>
      </c>
      <c r="Y26" s="6">
        <v>0.92</v>
      </c>
      <c r="Z26" s="1">
        <v>1</v>
      </c>
      <c r="AA26" s="2">
        <f t="shared" si="3"/>
        <v>0.92</v>
      </c>
    </row>
    <row r="27" spans="1:27" ht="12.75">
      <c r="A27" s="1" t="s">
        <v>45</v>
      </c>
      <c r="B27" s="2">
        <v>0.06504323867219994</v>
      </c>
      <c r="C27" s="2">
        <v>0.06785688816453231</v>
      </c>
      <c r="D27" s="2">
        <v>0.07168692476289938</v>
      </c>
      <c r="E27" s="2">
        <v>0.06847052913947035</v>
      </c>
      <c r="F27" s="2">
        <v>0.06579484410675025</v>
      </c>
      <c r="G27" s="2">
        <v>0.06765904747935345</v>
      </c>
      <c r="H27" s="2">
        <v>0.06856741036238166</v>
      </c>
      <c r="I27" s="2">
        <v>0.06886345556279605</v>
      </c>
      <c r="J27" s="2">
        <v>0.059815791405870546</v>
      </c>
      <c r="K27" s="2">
        <v>0.07009977987017622</v>
      </c>
      <c r="L27" s="2">
        <v>0.06380492722786</v>
      </c>
      <c r="M27" s="2">
        <v>0.0717483048905784</v>
      </c>
      <c r="N27" s="2">
        <v>0.06438852032896974</v>
      </c>
      <c r="O27" s="2">
        <v>0.06745478521533495</v>
      </c>
      <c r="P27" s="2">
        <v>0.06891884871959163</v>
      </c>
      <c r="Q27" s="2">
        <v>0.06283356335483047</v>
      </c>
      <c r="R27" s="2">
        <v>0.07386642287275959</v>
      </c>
      <c r="S27" s="2">
        <v>0.06880810904824747</v>
      </c>
      <c r="T27" s="2">
        <v>0.07125162637068497</v>
      </c>
      <c r="U27" s="2">
        <v>0.07285363495134894</v>
      </c>
      <c r="V27" s="2"/>
      <c r="W27" s="2">
        <f>AVERAGE(B27:U27)</f>
        <v>0.06798933262533183</v>
      </c>
      <c r="X27" s="2">
        <f>STDEV(B27:U27)</f>
        <v>0.0035669233068914108</v>
      </c>
      <c r="Y27" s="6">
        <v>0.08</v>
      </c>
      <c r="Z27" s="1">
        <v>1</v>
      </c>
      <c r="AA27" s="2">
        <f t="shared" si="3"/>
        <v>0.08</v>
      </c>
    </row>
    <row r="28" spans="1:27" ht="12.75">
      <c r="A28" s="1" t="s">
        <v>39</v>
      </c>
      <c r="B28" s="2">
        <f>SUM(B20:B27)</f>
        <v>7.9527221018709096</v>
      </c>
      <c r="C28" s="2">
        <f aca="true" t="shared" si="4" ref="C28:U28">SUM(C20:C27)</f>
        <v>7.9471220271434655</v>
      </c>
      <c r="D28" s="2">
        <f t="shared" si="4"/>
        <v>7.937660803661369</v>
      </c>
      <c r="E28" s="2">
        <f t="shared" si="4"/>
        <v>7.950863597277711</v>
      </c>
      <c r="F28" s="2">
        <f t="shared" si="4"/>
        <v>7.933500030178979</v>
      </c>
      <c r="G28" s="2">
        <f t="shared" si="4"/>
        <v>7.938284914749032</v>
      </c>
      <c r="H28" s="2">
        <f t="shared" si="4"/>
        <v>7.938107982903038</v>
      </c>
      <c r="I28" s="2">
        <f t="shared" si="4"/>
        <v>7.923487750479533</v>
      </c>
      <c r="J28" s="2">
        <f t="shared" si="4"/>
        <v>7.938772998664724</v>
      </c>
      <c r="K28" s="2">
        <f t="shared" si="4"/>
        <v>7.948975424638788</v>
      </c>
      <c r="L28" s="2">
        <f t="shared" si="4"/>
        <v>7.93830444731073</v>
      </c>
      <c r="M28" s="2">
        <f t="shared" si="4"/>
        <v>7.926464963043456</v>
      </c>
      <c r="N28" s="2">
        <f t="shared" si="4"/>
        <v>7.917483955588142</v>
      </c>
      <c r="O28" s="2">
        <f t="shared" si="4"/>
        <v>7.9472201759173196</v>
      </c>
      <c r="P28" s="2">
        <f t="shared" si="4"/>
        <v>7.94382212085533</v>
      </c>
      <c r="Q28" s="2">
        <f t="shared" si="4"/>
        <v>7.926771980713134</v>
      </c>
      <c r="R28" s="2">
        <f t="shared" si="4"/>
        <v>7.925757675599874</v>
      </c>
      <c r="S28" s="2">
        <f t="shared" si="4"/>
        <v>7.923991047498134</v>
      </c>
      <c r="T28" s="2">
        <f t="shared" si="4"/>
        <v>7.924443701821138</v>
      </c>
      <c r="U28" s="2">
        <f t="shared" si="4"/>
        <v>7.936871865631444</v>
      </c>
      <c r="V28" s="2"/>
      <c r="W28" s="2">
        <f>AVERAGE(B28:U28)</f>
        <v>7.936031478277312</v>
      </c>
      <c r="X28" s="2">
        <f>STDEV(B28:U28)</f>
        <v>0.010438413071085334</v>
      </c>
      <c r="Y28" s="6"/>
      <c r="AA28" s="7">
        <f>SUM(AA20:AA27)</f>
        <v>22</v>
      </c>
    </row>
    <row r="29" spans="2:2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5" ht="12.75">
      <c r="A30" s="1" t="s">
        <v>27</v>
      </c>
      <c r="B30" s="2">
        <v>1.3820835066735864</v>
      </c>
      <c r="C30" s="2">
        <v>1.3536051267333278</v>
      </c>
      <c r="D30" s="2">
        <v>1.4938773449211113</v>
      </c>
      <c r="E30" s="2">
        <v>1.3012380192945587</v>
      </c>
      <c r="F30" s="2">
        <v>1.4451866412910102</v>
      </c>
      <c r="G30" s="2">
        <v>1.4373482965079494</v>
      </c>
      <c r="H30" s="2">
        <v>1.412931789770328</v>
      </c>
      <c r="I30" s="2">
        <v>1.263052819694461</v>
      </c>
      <c r="J30" s="2">
        <v>1.355911149865968</v>
      </c>
      <c r="K30" s="2">
        <v>1.3217744352850498</v>
      </c>
      <c r="L30" s="2">
        <v>1.296644288187031</v>
      </c>
      <c r="M30" s="2">
        <v>1.3387752816033331</v>
      </c>
      <c r="N30" s="2">
        <v>1.4739970283276043</v>
      </c>
      <c r="O30" s="2">
        <v>1.436810035254573</v>
      </c>
      <c r="P30" s="2">
        <v>1.3859067656738484</v>
      </c>
      <c r="Q30" s="2">
        <v>1.4012046341747755</v>
      </c>
      <c r="R30" s="2">
        <v>1.3962897115583062</v>
      </c>
      <c r="S30" s="2">
        <v>1.3912825099501973</v>
      </c>
      <c r="T30" s="2">
        <v>1.4885939719961088</v>
      </c>
      <c r="U30" s="2">
        <v>1.4254550487675253</v>
      </c>
      <c r="V30" s="2"/>
      <c r="W30" s="2">
        <f>AVERAGE(B30:U30)</f>
        <v>1.390098420276533</v>
      </c>
      <c r="X30" s="2">
        <f>STDEV(B30:U30)</f>
        <v>0.06470548249003119</v>
      </c>
      <c r="Y30" s="6">
        <v>1.4</v>
      </c>
    </row>
    <row r="31" spans="2:2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0" ht="20.25">
      <c r="A32" s="1" t="s">
        <v>87</v>
      </c>
      <c r="B32" s="2"/>
      <c r="C32" s="5" t="s">
        <v>83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18" ht="20.25">
      <c r="A33" s="1" t="s">
        <v>88</v>
      </c>
      <c r="C33" s="5" t="s">
        <v>86</v>
      </c>
      <c r="O33" s="1" t="s">
        <v>90</v>
      </c>
      <c r="Q33" s="2"/>
      <c r="R33" s="2"/>
    </row>
    <row r="34" spans="3:18" ht="18.75">
      <c r="C34" s="5"/>
      <c r="Q34" s="2"/>
      <c r="R34" s="2"/>
    </row>
    <row r="35" spans="1:24" ht="12.75">
      <c r="A35" s="1" t="s">
        <v>56</v>
      </c>
      <c r="B35" s="1" t="s">
        <v>57</v>
      </c>
      <c r="C35" s="1" t="s">
        <v>58</v>
      </c>
      <c r="D35" s="1" t="s">
        <v>59</v>
      </c>
      <c r="E35" s="1" t="s">
        <v>60</v>
      </c>
      <c r="F35" s="1" t="s">
        <v>61</v>
      </c>
      <c r="G35" s="1" t="s">
        <v>62</v>
      </c>
      <c r="H35" s="1" t="s">
        <v>63</v>
      </c>
      <c r="W35" s="2"/>
      <c r="X35" s="2"/>
    </row>
    <row r="36" spans="1:24" ht="12.75">
      <c r="A36" s="1" t="s">
        <v>64</v>
      </c>
      <c r="B36" s="1" t="s">
        <v>45</v>
      </c>
      <c r="C36" s="1" t="s">
        <v>65</v>
      </c>
      <c r="D36" s="1">
        <v>20</v>
      </c>
      <c r="E36" s="1">
        <v>10</v>
      </c>
      <c r="F36" s="1">
        <v>600</v>
      </c>
      <c r="G36" s="1">
        <v>-600</v>
      </c>
      <c r="H36" s="1" t="s">
        <v>66</v>
      </c>
      <c r="W36" s="2"/>
      <c r="X36" s="2"/>
    </row>
    <row r="37" spans="1:24" ht="12.75">
      <c r="A37" s="1" t="s">
        <v>64</v>
      </c>
      <c r="B37" s="1" t="s">
        <v>47</v>
      </c>
      <c r="C37" s="1" t="s">
        <v>65</v>
      </c>
      <c r="D37" s="1">
        <v>20</v>
      </c>
      <c r="E37" s="1">
        <v>10</v>
      </c>
      <c r="F37" s="1">
        <v>600</v>
      </c>
      <c r="G37" s="1">
        <v>-600</v>
      </c>
      <c r="H37" s="1" t="s">
        <v>67</v>
      </c>
      <c r="W37" s="2"/>
      <c r="X37" s="2"/>
    </row>
    <row r="38" spans="1:24" ht="12.75">
      <c r="A38" s="1" t="s">
        <v>64</v>
      </c>
      <c r="B38" s="1" t="s">
        <v>27</v>
      </c>
      <c r="C38" s="1" t="s">
        <v>65</v>
      </c>
      <c r="D38" s="1">
        <v>20</v>
      </c>
      <c r="E38" s="1">
        <v>10</v>
      </c>
      <c r="F38" s="1">
        <v>600</v>
      </c>
      <c r="G38" s="1">
        <v>-700</v>
      </c>
      <c r="H38" s="1" t="s">
        <v>68</v>
      </c>
      <c r="W38" s="2"/>
      <c r="X38" s="2"/>
    </row>
    <row r="39" spans="1:24" ht="12.75">
      <c r="A39" s="1" t="s">
        <v>64</v>
      </c>
      <c r="B39" s="1" t="s">
        <v>48</v>
      </c>
      <c r="C39" s="1" t="s">
        <v>65</v>
      </c>
      <c r="D39" s="1">
        <v>20</v>
      </c>
      <c r="E39" s="1">
        <v>10</v>
      </c>
      <c r="F39" s="1">
        <v>600</v>
      </c>
      <c r="G39" s="1">
        <v>-600</v>
      </c>
      <c r="H39" s="1" t="s">
        <v>69</v>
      </c>
      <c r="W39" s="2"/>
      <c r="X39" s="2"/>
    </row>
    <row r="40" spans="1:24" ht="12.75">
      <c r="A40" s="1" t="s">
        <v>64</v>
      </c>
      <c r="B40" s="1" t="s">
        <v>49</v>
      </c>
      <c r="C40" s="1" t="s">
        <v>65</v>
      </c>
      <c r="D40" s="1">
        <v>20</v>
      </c>
      <c r="E40" s="1">
        <v>10</v>
      </c>
      <c r="F40" s="1">
        <v>600</v>
      </c>
      <c r="G40" s="1">
        <v>-600</v>
      </c>
      <c r="H40" s="1" t="s">
        <v>67</v>
      </c>
      <c r="W40" s="2"/>
      <c r="X40" s="2"/>
    </row>
    <row r="41" spans="1:24" ht="12.75">
      <c r="A41" s="1" t="s">
        <v>70</v>
      </c>
      <c r="B41" s="1" t="s">
        <v>46</v>
      </c>
      <c r="C41" s="1" t="s">
        <v>65</v>
      </c>
      <c r="D41" s="1">
        <v>20</v>
      </c>
      <c r="E41" s="1">
        <v>10</v>
      </c>
      <c r="F41" s="1">
        <v>600</v>
      </c>
      <c r="G41" s="1">
        <v>-600</v>
      </c>
      <c r="H41" s="1" t="s">
        <v>67</v>
      </c>
      <c r="W41" s="2"/>
      <c r="X41" s="2"/>
    </row>
    <row r="42" spans="1:24" ht="12.75">
      <c r="A42" s="1" t="s">
        <v>70</v>
      </c>
      <c r="B42" s="1" t="s">
        <v>50</v>
      </c>
      <c r="C42" s="1" t="s">
        <v>65</v>
      </c>
      <c r="D42" s="1">
        <v>20</v>
      </c>
      <c r="E42" s="1">
        <v>10</v>
      </c>
      <c r="F42" s="1">
        <v>600</v>
      </c>
      <c r="G42" s="1">
        <v>-600</v>
      </c>
      <c r="H42" s="1" t="s">
        <v>71</v>
      </c>
      <c r="W42" s="2"/>
      <c r="X42" s="2"/>
    </row>
    <row r="43" spans="1:24" ht="12.75">
      <c r="A43" s="1" t="s">
        <v>70</v>
      </c>
      <c r="B43" s="1" t="s">
        <v>51</v>
      </c>
      <c r="C43" s="1" t="s">
        <v>65</v>
      </c>
      <c r="D43" s="1">
        <v>20</v>
      </c>
      <c r="E43" s="1">
        <v>10</v>
      </c>
      <c r="F43" s="1">
        <v>600</v>
      </c>
      <c r="G43" s="1">
        <v>-600</v>
      </c>
      <c r="H43" s="1" t="s">
        <v>72</v>
      </c>
      <c r="W43" s="2"/>
      <c r="X43" s="2"/>
    </row>
    <row r="44" spans="1:24" ht="12.75">
      <c r="A44" s="1" t="s">
        <v>70</v>
      </c>
      <c r="B44" s="1" t="s">
        <v>34</v>
      </c>
      <c r="C44" s="1" t="s">
        <v>65</v>
      </c>
      <c r="D44" s="1">
        <v>20</v>
      </c>
      <c r="E44" s="1">
        <v>10</v>
      </c>
      <c r="F44" s="1">
        <v>600</v>
      </c>
      <c r="G44" s="1">
        <v>-600</v>
      </c>
      <c r="H44" s="1" t="s">
        <v>73</v>
      </c>
      <c r="W44" s="2"/>
      <c r="X44" s="2"/>
    </row>
    <row r="45" spans="1:24" ht="12.75">
      <c r="A45" s="1" t="s">
        <v>74</v>
      </c>
      <c r="B45" s="1" t="s">
        <v>52</v>
      </c>
      <c r="C45" s="1" t="s">
        <v>65</v>
      </c>
      <c r="D45" s="1">
        <v>20</v>
      </c>
      <c r="E45" s="1">
        <v>10</v>
      </c>
      <c r="F45" s="1">
        <v>500</v>
      </c>
      <c r="G45" s="1">
        <v>-500</v>
      </c>
      <c r="H45" s="1" t="s">
        <v>75</v>
      </c>
      <c r="W45" s="2"/>
      <c r="X45" s="2"/>
    </row>
    <row r="46" spans="1:24" ht="12.75">
      <c r="A46" s="1" t="s">
        <v>74</v>
      </c>
      <c r="B46" s="1" t="s">
        <v>53</v>
      </c>
      <c r="C46" s="1" t="s">
        <v>65</v>
      </c>
      <c r="D46" s="1">
        <v>20</v>
      </c>
      <c r="E46" s="1">
        <v>10</v>
      </c>
      <c r="F46" s="1">
        <v>500</v>
      </c>
      <c r="G46" s="1">
        <v>-500</v>
      </c>
      <c r="H46" s="1" t="s">
        <v>76</v>
      </c>
      <c r="W46" s="2"/>
      <c r="X46" s="2"/>
    </row>
    <row r="47" spans="1:24" ht="12.75">
      <c r="A47" s="1" t="s">
        <v>74</v>
      </c>
      <c r="B47" s="1" t="s">
        <v>54</v>
      </c>
      <c r="C47" s="1" t="s">
        <v>65</v>
      </c>
      <c r="D47" s="1">
        <v>20</v>
      </c>
      <c r="E47" s="1">
        <v>10</v>
      </c>
      <c r="F47" s="1">
        <v>500</v>
      </c>
      <c r="G47" s="1">
        <v>-500</v>
      </c>
      <c r="H47" s="1" t="s">
        <v>77</v>
      </c>
      <c r="W47" s="2"/>
      <c r="X47" s="2"/>
    </row>
    <row r="48" spans="1:24" ht="12.75">
      <c r="A48" s="1" t="s">
        <v>74</v>
      </c>
      <c r="B48" s="1" t="s">
        <v>55</v>
      </c>
      <c r="C48" s="1" t="s">
        <v>78</v>
      </c>
      <c r="D48" s="1">
        <v>20</v>
      </c>
      <c r="E48" s="1">
        <v>10</v>
      </c>
      <c r="F48" s="1">
        <v>500</v>
      </c>
      <c r="G48" s="1">
        <v>-500</v>
      </c>
      <c r="H48" s="1" t="s">
        <v>79</v>
      </c>
      <c r="W48" s="2"/>
      <c r="X48" s="2"/>
    </row>
    <row r="49" spans="23:24" ht="12.75">
      <c r="W49" s="2"/>
      <c r="X4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2008-08-01T02:18:39Z</dcterms:created>
  <dcterms:modified xsi:type="dcterms:W3CDTF">2008-08-01T02:20:50Z</dcterms:modified>
  <cp:category/>
  <cp:version/>
  <cp:contentType/>
  <cp:contentStatus/>
</cp:coreProperties>
</file>