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64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<sst xmlns="http://schemas.openxmlformats.org/spreadsheetml/2006/main" count="118" uniqueCount="75">
  <si>
    <t>Num</t>
  </si>
  <si>
    <t>Total</t>
  </si>
  <si>
    <t xml:space="preserve">#25 </t>
  </si>
  <si>
    <t xml:space="preserve">#26 </t>
  </si>
  <si>
    <t xml:space="preserve">#27 </t>
  </si>
  <si>
    <t xml:space="preserve">#28 </t>
  </si>
  <si>
    <t xml:space="preserve">#29 </t>
  </si>
  <si>
    <t xml:space="preserve">#30 </t>
  </si>
  <si>
    <t xml:space="preserve">#31 </t>
  </si>
  <si>
    <t xml:space="preserve">#32 </t>
  </si>
  <si>
    <t xml:space="preserve">#33 </t>
  </si>
  <si>
    <t xml:space="preserve">#34 </t>
  </si>
  <si>
    <t xml:space="preserve">friedelite R070085                                         </t>
  </si>
  <si>
    <t>average</t>
  </si>
  <si>
    <t>stdev</t>
  </si>
  <si>
    <t>not present in the wds scan; not in totals</t>
  </si>
  <si>
    <t>MnO</t>
  </si>
  <si>
    <t>SiO2</t>
  </si>
  <si>
    <t>FeO</t>
  </si>
  <si>
    <t>Cl</t>
  </si>
  <si>
    <t>MgO</t>
  </si>
  <si>
    <t>Al2O3</t>
  </si>
  <si>
    <t>Na2O</t>
  </si>
  <si>
    <t>F</t>
  </si>
  <si>
    <t>CaO</t>
  </si>
  <si>
    <t>Cr2O3</t>
  </si>
  <si>
    <t>K2O</t>
  </si>
  <si>
    <t>TiO2</t>
  </si>
  <si>
    <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10</t>
    </r>
  </si>
  <si>
    <t>ideal</t>
  </si>
  <si>
    <t>measured</t>
  </si>
  <si>
    <t>Mn</t>
  </si>
  <si>
    <t>Fe</t>
  </si>
  <si>
    <t>Mg</t>
  </si>
  <si>
    <t>Al</t>
  </si>
  <si>
    <t>Si</t>
  </si>
  <si>
    <t>O</t>
  </si>
  <si>
    <t>in formula</t>
  </si>
  <si>
    <t>(+) charges</t>
  </si>
  <si>
    <t>ZnO</t>
  </si>
  <si>
    <t>Zn</t>
  </si>
  <si>
    <t>Anions</t>
  </si>
  <si>
    <t>** = OH considered equal to the calculated value of H when normalized to 25 O</t>
  </si>
  <si>
    <t>H2O*</t>
  </si>
  <si>
    <t>OH**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</si>
  <si>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7.02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9.13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Σ=10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</si>
  <si>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</si>
  <si>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</si>
  <si>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</si>
  <si>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</si>
  <si>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</si>
  <si>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</si>
  <si>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</si>
  <si>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</si>
  <si>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</si>
  <si>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</si>
  <si>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</si>
  <si>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Na</t>
  </si>
  <si>
    <t>albite-Cr</t>
  </si>
  <si>
    <t>diopside</t>
  </si>
  <si>
    <t>anor-hk</t>
  </si>
  <si>
    <t>PET</t>
  </si>
  <si>
    <t>scap-s</t>
  </si>
  <si>
    <t>K</t>
  </si>
  <si>
    <t>kspar-OR1</t>
  </si>
  <si>
    <t>Ca</t>
  </si>
  <si>
    <t>Ti</t>
  </si>
  <si>
    <t>rutile1</t>
  </si>
  <si>
    <t>LIF</t>
  </si>
  <si>
    <t>rhod-791</t>
  </si>
  <si>
    <t>fayalite</t>
  </si>
  <si>
    <t>willemite2</t>
  </si>
  <si>
    <t>15 kV, 10 nA, spot: 10 microns</t>
  </si>
  <si>
    <t>OH estimated by difference and charge balance</t>
  </si>
  <si>
    <t>Cation numbers normalized to 25 O (including O from H2O)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</si>
</sst>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R37" sqref="R37"/>
    </sheetView>
  </sheetViews>
  <sheetFormatPr defaultColWidth="9.00390625" defaultRowHeight="13.5"/>
  <cols>
    <col min="1" max="16384" width="5.25390625" style="1" customWidth="1"/>
  </cols>
  <sheetData>
    <row r="1" spans="1:3" ht="15.75">
      <c r="A1" s="3" t="s">
        <v>12</v>
      </c>
      <c r="B1" s="3"/>
      <c r="C1" s="3"/>
    </row>
    <row r="2" spans="3:18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2"/>
      <c r="M3" s="2" t="s">
        <v>13</v>
      </c>
      <c r="N3" s="2" t="s">
        <v>14</v>
      </c>
      <c r="O3" s="2"/>
      <c r="P3" s="2"/>
      <c r="Q3" s="2"/>
      <c r="R3" s="2"/>
    </row>
    <row r="4" spans="1:18" ht="12.75">
      <c r="A4" s="1" t="s">
        <v>17</v>
      </c>
      <c r="B4" s="2">
        <v>34.686744186046504</v>
      </c>
      <c r="C4" s="2">
        <v>34.28209302325581</v>
      </c>
      <c r="D4" s="2">
        <v>34.747441860465116</v>
      </c>
      <c r="E4" s="2">
        <v>34.717093023255806</v>
      </c>
      <c r="F4" s="2">
        <v>34.25174418604651</v>
      </c>
      <c r="G4" s="2">
        <v>34.514767441860464</v>
      </c>
      <c r="H4" s="2">
        <v>34.36302325581395</v>
      </c>
      <c r="I4" s="2">
        <v>34.30232558139535</v>
      </c>
      <c r="J4" s="2">
        <v>34.626046511627905</v>
      </c>
      <c r="K4" s="2">
        <v>35.18244186046511</v>
      </c>
      <c r="L4" s="2"/>
      <c r="M4" s="2">
        <f>AVERAGE(B4:K4)</f>
        <v>34.56737209302325</v>
      </c>
      <c r="N4" s="2">
        <f>STDEV(B4:K4)</f>
        <v>0.28802491291465904</v>
      </c>
      <c r="O4" s="2"/>
      <c r="P4" s="2"/>
      <c r="R4" s="2"/>
    </row>
    <row r="5" spans="1:18" ht="12.75">
      <c r="A5" s="1" t="s">
        <v>16</v>
      </c>
      <c r="B5" s="2">
        <v>48.641976744186046</v>
      </c>
      <c r="C5" s="2">
        <v>48.267674418604656</v>
      </c>
      <c r="D5" s="2">
        <v>47.6606976744186</v>
      </c>
      <c r="E5" s="2">
        <v>48.419418604651156</v>
      </c>
      <c r="F5" s="2">
        <v>47.55953488372093</v>
      </c>
      <c r="G5" s="2">
        <v>46.6693023255814</v>
      </c>
      <c r="H5" s="2">
        <v>47.69104651162791</v>
      </c>
      <c r="I5" s="2">
        <v>48.318255813953485</v>
      </c>
      <c r="J5" s="2">
        <v>48.25755813953489</v>
      </c>
      <c r="K5" s="2">
        <v>47.88325581395349</v>
      </c>
      <c r="L5" s="2"/>
      <c r="M5" s="2">
        <f>AVERAGE(B5:K5)</f>
        <v>47.93687209302326</v>
      </c>
      <c r="N5" s="2">
        <f>STDEV(B5:K5)</f>
        <v>0.5750788045325724</v>
      </c>
      <c r="O5" s="2"/>
      <c r="P5" s="2"/>
      <c r="R5" s="2"/>
    </row>
    <row r="6" spans="1:18" ht="12.75">
      <c r="A6" s="1" t="s">
        <v>18</v>
      </c>
      <c r="B6" s="2">
        <v>3.368720930232558</v>
      </c>
      <c r="C6" s="2">
        <v>3.2877906976744184</v>
      </c>
      <c r="D6" s="2">
        <v>3.429418604651163</v>
      </c>
      <c r="E6" s="2">
        <v>3.297906976744186</v>
      </c>
      <c r="F6" s="2">
        <v>3.388953488372093</v>
      </c>
      <c r="G6" s="2">
        <v>3.237209302325582</v>
      </c>
      <c r="H6" s="2">
        <v>3.388953488372093</v>
      </c>
      <c r="I6" s="2">
        <v>3.4597674418604654</v>
      </c>
      <c r="J6" s="2">
        <v>3.6924418604651166</v>
      </c>
      <c r="K6" s="2">
        <v>3.4901162790697677</v>
      </c>
      <c r="L6" s="2"/>
      <c r="M6" s="2">
        <f>AVERAGE(B6:K6)</f>
        <v>3.4041279069767443</v>
      </c>
      <c r="N6" s="2">
        <f>STDEV(B6:K6)</f>
        <v>0.12851612348944522</v>
      </c>
      <c r="O6" s="2"/>
      <c r="P6" s="2"/>
      <c r="R6" s="2"/>
    </row>
    <row r="7" spans="1:18" ht="12.75">
      <c r="A7" s="1" t="s">
        <v>20</v>
      </c>
      <c r="B7" s="2">
        <v>1.3454651162790698</v>
      </c>
      <c r="C7" s="2">
        <v>1.3454651162790698</v>
      </c>
      <c r="D7" s="2">
        <v>1.3859302325581397</v>
      </c>
      <c r="E7" s="2">
        <v>1.3555813953488374</v>
      </c>
      <c r="F7" s="2">
        <v>1.4567441860465116</v>
      </c>
      <c r="G7" s="2">
        <v>1.3151162790697675</v>
      </c>
      <c r="H7" s="2">
        <v>1.446627906976744</v>
      </c>
      <c r="I7" s="2">
        <v>1.3859302325581397</v>
      </c>
      <c r="J7" s="2">
        <v>1.3859302325581397</v>
      </c>
      <c r="K7" s="2">
        <v>1.3960465116279068</v>
      </c>
      <c r="L7" s="2"/>
      <c r="M7" s="2">
        <f>AVERAGE(B7:K7)</f>
        <v>1.3818837209302326</v>
      </c>
      <c r="N7" s="2">
        <f>STDEV(B7:K7)</f>
        <v>0.0445320601448641</v>
      </c>
      <c r="O7" s="2"/>
      <c r="P7" s="2"/>
      <c r="R7" s="2"/>
    </row>
    <row r="8" spans="1:18" ht="12.75">
      <c r="A8" s="1" t="s">
        <v>39</v>
      </c>
      <c r="B8" s="2">
        <v>0.9</v>
      </c>
      <c r="C8" s="2">
        <v>0.91</v>
      </c>
      <c r="D8" s="2">
        <v>0.86</v>
      </c>
      <c r="E8" s="2">
        <v>0.84</v>
      </c>
      <c r="F8" s="2">
        <v>0.84</v>
      </c>
      <c r="G8" s="2">
        <v>0.88</v>
      </c>
      <c r="H8" s="2">
        <v>0.84</v>
      </c>
      <c r="I8" s="2">
        <v>0.85</v>
      </c>
      <c r="J8" s="2">
        <v>0.89</v>
      </c>
      <c r="K8" s="2">
        <v>0.81</v>
      </c>
      <c r="L8" s="2"/>
      <c r="M8" s="2">
        <f>AVERAGE(B8:K8)</f>
        <v>0.8619999999999999</v>
      </c>
      <c r="N8" s="2">
        <f>STDEV(B8:K8)</f>
        <v>0.031902629637350154</v>
      </c>
      <c r="O8" s="2"/>
      <c r="P8" s="2"/>
      <c r="R8" s="2"/>
    </row>
    <row r="9" spans="1:18" ht="12.75">
      <c r="A9" s="1" t="s">
        <v>21</v>
      </c>
      <c r="B9" s="2">
        <v>0.5766279069767442</v>
      </c>
      <c r="C9" s="2">
        <v>0.38441860465116284</v>
      </c>
      <c r="D9" s="2">
        <v>0.708139534883721</v>
      </c>
      <c r="E9" s="2">
        <v>0.46534883720930237</v>
      </c>
      <c r="F9" s="2">
        <v>0.21244186046511626</v>
      </c>
      <c r="G9" s="2">
        <v>0.32372093023255816</v>
      </c>
      <c r="H9" s="2">
        <v>0.2933720930232558</v>
      </c>
      <c r="I9" s="2">
        <v>0.22255813953488374</v>
      </c>
      <c r="J9" s="2">
        <v>0.3338372093023256</v>
      </c>
      <c r="K9" s="2">
        <v>0.32372093023255816</v>
      </c>
      <c r="L9" s="2"/>
      <c r="M9" s="2">
        <f>AVERAGE(B9:K9)</f>
        <v>0.38441860465116284</v>
      </c>
      <c r="N9" s="2">
        <f>STDEV(B9:K9)</f>
        <v>0.1571554538298604</v>
      </c>
      <c r="O9" s="2"/>
      <c r="P9" s="2"/>
      <c r="R9" s="2"/>
    </row>
    <row r="10" spans="1:18" ht="12.75">
      <c r="A10" s="1" t="s">
        <v>19</v>
      </c>
      <c r="B10" s="2">
        <v>3.0560672093023253</v>
      </c>
      <c r="C10" s="2">
        <v>2.9515862790697667</v>
      </c>
      <c r="D10" s="2">
        <v>3.0038267441860462</v>
      </c>
      <c r="E10" s="2">
        <v>2.9385261627906973</v>
      </c>
      <c r="F10" s="2">
        <v>2.964646395348837</v>
      </c>
      <c r="G10" s="2">
        <v>2.9515862790697667</v>
      </c>
      <c r="H10" s="2">
        <v>3.0430070930232556</v>
      </c>
      <c r="I10" s="2">
        <v>3.0430070930232556</v>
      </c>
      <c r="J10" s="2">
        <v>2.9385261627906973</v>
      </c>
      <c r="K10" s="2">
        <v>3.0691273255813956</v>
      </c>
      <c r="L10" s="2"/>
      <c r="M10" s="2">
        <f>AVERAGE(B10:K10)</f>
        <v>2.9959906744186044</v>
      </c>
      <c r="N10" s="2">
        <f>STDEV(B10:K10)</f>
        <v>0.05267400338079517</v>
      </c>
      <c r="O10" s="2"/>
      <c r="P10" s="2"/>
      <c r="R10" s="2"/>
    </row>
    <row r="11" spans="1:18" s="4" customFormat="1" ht="12.75">
      <c r="A11" s="4" t="s">
        <v>22</v>
      </c>
      <c r="B11" s="5">
        <v>0.1</v>
      </c>
      <c r="C11" s="5">
        <v>0.11</v>
      </c>
      <c r="D11" s="5">
        <v>0.06</v>
      </c>
      <c r="E11" s="5">
        <v>0.04</v>
      </c>
      <c r="F11" s="5">
        <v>0.04</v>
      </c>
      <c r="G11" s="5">
        <v>0.08</v>
      </c>
      <c r="H11" s="5">
        <v>0.04</v>
      </c>
      <c r="I11" s="5">
        <v>0.05</v>
      </c>
      <c r="J11" s="5">
        <v>0.09</v>
      </c>
      <c r="K11" s="5">
        <v>0.01</v>
      </c>
      <c r="L11" s="5"/>
      <c r="M11" s="5">
        <f>AVERAGE(B11:K11)</f>
        <v>0.062</v>
      </c>
      <c r="N11" s="5">
        <f>STDEV(B11:K11)</f>
        <v>0.03190262963734773</v>
      </c>
      <c r="O11" s="5" t="s">
        <v>15</v>
      </c>
      <c r="P11" s="5"/>
      <c r="Q11" s="5"/>
      <c r="R11" s="5"/>
    </row>
    <row r="12" spans="1:18" s="4" customFormat="1" ht="12.75">
      <c r="A12" s="4" t="s">
        <v>23</v>
      </c>
      <c r="B12" s="5">
        <v>0</v>
      </c>
      <c r="C12" s="5">
        <v>0</v>
      </c>
      <c r="D12" s="5">
        <v>0</v>
      </c>
      <c r="E12" s="5">
        <v>0.17</v>
      </c>
      <c r="F12" s="5">
        <v>0.06</v>
      </c>
      <c r="G12" s="5">
        <v>0</v>
      </c>
      <c r="H12" s="5">
        <v>0.08</v>
      </c>
      <c r="I12" s="5">
        <v>0.12</v>
      </c>
      <c r="J12" s="5">
        <v>0</v>
      </c>
      <c r="K12" s="5">
        <v>0</v>
      </c>
      <c r="L12" s="5"/>
      <c r="M12" s="5">
        <f>AVERAGE(B12:K12)</f>
        <v>0.043</v>
      </c>
      <c r="N12" s="5">
        <f>STDEV(B12:K12)</f>
        <v>0.06219146064997814</v>
      </c>
      <c r="O12" s="5" t="s">
        <v>15</v>
      </c>
      <c r="P12" s="5"/>
      <c r="Q12" s="5"/>
      <c r="R12" s="5"/>
    </row>
    <row r="13" spans="1:18" s="4" customFormat="1" ht="12.75">
      <c r="A13" s="4" t="s">
        <v>24</v>
      </c>
      <c r="B13" s="5">
        <v>0.03</v>
      </c>
      <c r="C13" s="5">
        <v>0.02</v>
      </c>
      <c r="D13" s="5">
        <v>0.03</v>
      </c>
      <c r="E13" s="5">
        <v>0.01</v>
      </c>
      <c r="F13" s="5">
        <v>0</v>
      </c>
      <c r="G13" s="5">
        <v>0.05</v>
      </c>
      <c r="H13" s="5">
        <v>0.04</v>
      </c>
      <c r="I13" s="5">
        <v>0.03</v>
      </c>
      <c r="J13" s="5">
        <v>0.03</v>
      </c>
      <c r="K13" s="5">
        <v>0.02</v>
      </c>
      <c r="L13" s="5"/>
      <c r="M13" s="5">
        <f>AVERAGE(B13:K13)</f>
        <v>0.026000000000000002</v>
      </c>
      <c r="N13" s="5">
        <f>STDEV(B13:K13)</f>
        <v>0.01429840705968481</v>
      </c>
      <c r="O13" s="5" t="s">
        <v>15</v>
      </c>
      <c r="P13" s="5"/>
      <c r="Q13" s="5"/>
      <c r="R13" s="5"/>
    </row>
    <row r="14" spans="1:18" s="4" customFormat="1" ht="12.75">
      <c r="A14" s="4" t="s">
        <v>25</v>
      </c>
      <c r="B14" s="5">
        <v>0</v>
      </c>
      <c r="C14" s="5">
        <v>0</v>
      </c>
      <c r="D14" s="5">
        <v>0.04</v>
      </c>
      <c r="E14" s="5">
        <v>0.05</v>
      </c>
      <c r="F14" s="5">
        <v>0</v>
      </c>
      <c r="G14" s="5">
        <v>0.01</v>
      </c>
      <c r="H14" s="5">
        <v>0.01</v>
      </c>
      <c r="I14" s="5">
        <v>0.04</v>
      </c>
      <c r="J14" s="5">
        <v>0.03</v>
      </c>
      <c r="K14" s="5">
        <v>0</v>
      </c>
      <c r="L14" s="5"/>
      <c r="M14" s="5">
        <f>AVERAGE(B14:K14)</f>
        <v>0.018</v>
      </c>
      <c r="N14" s="5">
        <f>STDEV(B14:K14)</f>
        <v>0.019888578520235064</v>
      </c>
      <c r="O14" s="5" t="s">
        <v>15</v>
      </c>
      <c r="P14" s="5"/>
      <c r="Q14" s="5"/>
      <c r="R14" s="5"/>
    </row>
    <row r="15" spans="1:18" s="4" customFormat="1" ht="12.75">
      <c r="A15" s="4" t="s">
        <v>26</v>
      </c>
      <c r="B15" s="5">
        <v>0</v>
      </c>
      <c r="C15" s="5">
        <v>0.02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0.01</v>
      </c>
      <c r="J15" s="5">
        <v>0.02</v>
      </c>
      <c r="K15" s="5">
        <v>0.01</v>
      </c>
      <c r="L15" s="5"/>
      <c r="M15" s="5">
        <f>AVERAGE(B15:K15)</f>
        <v>0.006</v>
      </c>
      <c r="N15" s="5">
        <f>STDEV(B15:K15)</f>
        <v>0.008432740427115677</v>
      </c>
      <c r="O15" s="5" t="s">
        <v>15</v>
      </c>
      <c r="P15" s="5"/>
      <c r="Q15" s="5"/>
      <c r="R15" s="5"/>
    </row>
    <row r="16" spans="1:18" s="4" customFormat="1" ht="12.75">
      <c r="A16" s="4" t="s">
        <v>27</v>
      </c>
      <c r="B16" s="5">
        <v>0</v>
      </c>
      <c r="C16" s="5">
        <v>0.03</v>
      </c>
      <c r="D16" s="5">
        <v>0.01</v>
      </c>
      <c r="E16" s="5">
        <v>0</v>
      </c>
      <c r="F16" s="5">
        <v>0</v>
      </c>
      <c r="G16" s="5">
        <v>0</v>
      </c>
      <c r="H16" s="5">
        <v>0.02</v>
      </c>
      <c r="I16" s="5">
        <v>0</v>
      </c>
      <c r="J16" s="5">
        <v>0</v>
      </c>
      <c r="K16" s="5">
        <v>0</v>
      </c>
      <c r="L16" s="5"/>
      <c r="M16" s="5">
        <f>AVERAGE(B16:K16)</f>
        <v>0.006</v>
      </c>
      <c r="N16" s="5">
        <f>STDEV(B16:K16)</f>
        <v>0.0107496769977314</v>
      </c>
      <c r="O16" s="5" t="s">
        <v>15</v>
      </c>
      <c r="P16" s="5"/>
      <c r="Q16" s="5"/>
      <c r="R16" s="5"/>
    </row>
    <row r="17" spans="1:18" ht="12.75">
      <c r="A17" s="1" t="s">
        <v>1</v>
      </c>
      <c r="B17" s="2">
        <f>SUM(B4:B10)</f>
        <v>92.57560209302325</v>
      </c>
      <c r="C17" s="2">
        <f aca="true" t="shared" si="0" ref="C17:K17">SUM(C4:C10)</f>
        <v>91.42902813953489</v>
      </c>
      <c r="D17" s="2">
        <f t="shared" si="0"/>
        <v>91.79545465116279</v>
      </c>
      <c r="E17" s="2">
        <f t="shared" si="0"/>
        <v>92.033875</v>
      </c>
      <c r="F17" s="2">
        <f t="shared" si="0"/>
        <v>90.674065</v>
      </c>
      <c r="G17" s="2">
        <f t="shared" si="0"/>
        <v>89.89170255813953</v>
      </c>
      <c r="H17" s="2">
        <f t="shared" si="0"/>
        <v>91.0660303488372</v>
      </c>
      <c r="I17" s="2">
        <f t="shared" si="0"/>
        <v>91.58184430232556</v>
      </c>
      <c r="J17" s="2">
        <f t="shared" si="0"/>
        <v>92.12434011627907</v>
      </c>
      <c r="K17" s="2">
        <f t="shared" si="0"/>
        <v>92.15470872093022</v>
      </c>
      <c r="L17" s="2"/>
      <c r="M17" s="2">
        <f>AVERAGE(B17:K17)</f>
        <v>91.53266509302325</v>
      </c>
      <c r="N17" s="2">
        <f>STDEV(B17:K17)</f>
        <v>0.8031787039784193</v>
      </c>
      <c r="O17" s="2"/>
      <c r="P17" s="2"/>
      <c r="Q17" s="2"/>
      <c r="R17" s="2"/>
    </row>
    <row r="18" spans="1:18" ht="12.75">
      <c r="A18" s="1" t="s">
        <v>43</v>
      </c>
      <c r="B18" s="2">
        <f>100-B17</f>
        <v>7.4243979069767505</v>
      </c>
      <c r="C18" s="2">
        <f aca="true" t="shared" si="1" ref="C18:K18">100-C17</f>
        <v>8.570971860465107</v>
      </c>
      <c r="D18" s="2">
        <f t="shared" si="1"/>
        <v>8.204545348837215</v>
      </c>
      <c r="E18" s="2">
        <f t="shared" si="1"/>
        <v>7.966125000000005</v>
      </c>
      <c r="F18" s="2">
        <f t="shared" si="1"/>
        <v>9.325935000000001</v>
      </c>
      <c r="G18" s="2">
        <f t="shared" si="1"/>
        <v>10.108297441860472</v>
      </c>
      <c r="H18" s="2">
        <f t="shared" si="1"/>
        <v>8.933969651162798</v>
      </c>
      <c r="I18" s="2">
        <f t="shared" si="1"/>
        <v>8.418155697674436</v>
      </c>
      <c r="J18" s="2">
        <f t="shared" si="1"/>
        <v>7.875659883720928</v>
      </c>
      <c r="K18" s="2">
        <f t="shared" si="1"/>
        <v>7.845291279069784</v>
      </c>
      <c r="L18" s="2"/>
      <c r="M18" s="2">
        <f>AVERAGE(B18:K18)</f>
        <v>8.467334906976749</v>
      </c>
      <c r="N18" s="2">
        <f>STDEV(B18:K18)</f>
        <v>0.8031787039784979</v>
      </c>
      <c r="O18" s="2"/>
      <c r="P18" s="2"/>
      <c r="Q18" s="2"/>
      <c r="R18" s="2"/>
    </row>
    <row r="19" spans="3:18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7" ht="12.75">
      <c r="A20" s="1" t="s">
        <v>74</v>
      </c>
      <c r="M20" s="2" t="s">
        <v>13</v>
      </c>
      <c r="N20" s="2" t="s">
        <v>14</v>
      </c>
      <c r="O20" s="1" t="s">
        <v>37</v>
      </c>
      <c r="Q20" s="1" t="s">
        <v>38</v>
      </c>
    </row>
    <row r="21" spans="1:18" ht="12.75">
      <c r="A21" s="1" t="s">
        <v>35</v>
      </c>
      <c r="B21" s="2">
        <v>6.112906117406496</v>
      </c>
      <c r="C21" s="2">
        <v>5.945293513438835</v>
      </c>
      <c r="D21" s="2">
        <v>6.02985612239258</v>
      </c>
      <c r="E21" s="2">
        <v>6.0587733020075865</v>
      </c>
      <c r="F21" s="2">
        <v>5.868748037745476</v>
      </c>
      <c r="G21" s="2">
        <v>5.823206504040559</v>
      </c>
      <c r="H21" s="2">
        <v>5.9221254846537335</v>
      </c>
      <c r="I21" s="2">
        <v>5.971742382225582</v>
      </c>
      <c r="J21" s="2">
        <v>6.061517987563172</v>
      </c>
      <c r="K21" s="2">
        <v>6.13906179700269</v>
      </c>
      <c r="L21" s="2"/>
      <c r="M21" s="2">
        <f aca="true" t="shared" si="2" ref="M21:M26">AVERAGE(B21:K21)</f>
        <v>5.993323124847672</v>
      </c>
      <c r="N21" s="2">
        <f aca="true" t="shared" si="3" ref="N21:N26">STDEV(B21:K21)</f>
        <v>0.10440789165907495</v>
      </c>
      <c r="O21" s="7">
        <v>5.98</v>
      </c>
      <c r="P21" s="2">
        <v>4</v>
      </c>
      <c r="Q21" s="2">
        <f>O21*P21</f>
        <v>23.92</v>
      </c>
      <c r="R21" s="2"/>
    </row>
    <row r="22" spans="1:18" ht="12.75">
      <c r="A22" s="1" t="s">
        <v>34</v>
      </c>
      <c r="B22" s="2">
        <v>0.11976656028350306</v>
      </c>
      <c r="C22" s="2">
        <v>0.07857169105824853</v>
      </c>
      <c r="D22" s="2">
        <v>0.14483005155196896</v>
      </c>
      <c r="E22" s="2">
        <v>0.0957140546288844</v>
      </c>
      <c r="F22" s="2">
        <v>0.04290012918013285</v>
      </c>
      <c r="G22" s="2">
        <v>0.06437003582578686</v>
      </c>
      <c r="H22" s="2">
        <v>0.059588269036200556</v>
      </c>
      <c r="I22" s="2">
        <v>0.045664290353508746</v>
      </c>
      <c r="J22" s="2">
        <v>0.06887616577586043</v>
      </c>
      <c r="K22" s="2">
        <v>0.06657367588632435</v>
      </c>
      <c r="L22" s="2"/>
      <c r="M22" s="2">
        <f>AVERAGE(B22:K22)</f>
        <v>0.07868549235804187</v>
      </c>
      <c r="N22" s="2">
        <f>STDEV(B22:K22)</f>
        <v>0.032551308143663735</v>
      </c>
      <c r="O22" s="7">
        <v>0.04</v>
      </c>
      <c r="P22" s="2">
        <v>3</v>
      </c>
      <c r="Q22" s="2">
        <f>O22*P22</f>
        <v>0.12</v>
      </c>
      <c r="R22" s="2"/>
    </row>
    <row r="23" spans="1:18" ht="12.75">
      <c r="A23" s="1" t="s">
        <v>31</v>
      </c>
      <c r="B23" s="2">
        <v>7.260739197323032</v>
      </c>
      <c r="C23" s="2">
        <v>7.0900252015377685</v>
      </c>
      <c r="D23" s="2">
        <v>7.005351660046585</v>
      </c>
      <c r="E23" s="2">
        <v>7.157252738364554</v>
      </c>
      <c r="F23" s="2">
        <v>6.902172427228736</v>
      </c>
      <c r="G23" s="2">
        <v>6.669203687030019</v>
      </c>
      <c r="H23" s="2">
        <v>6.961591329780954</v>
      </c>
      <c r="I23" s="2">
        <v>7.124824667448855</v>
      </c>
      <c r="J23" s="2">
        <v>7.155323375303012</v>
      </c>
      <c r="K23" s="2">
        <v>7.07693378338259</v>
      </c>
      <c r="L23" s="2"/>
      <c r="M23" s="2">
        <f t="shared" si="2"/>
        <v>7.040341806744611</v>
      </c>
      <c r="N23" s="2">
        <f t="shared" si="3"/>
        <v>0.16688949516518028</v>
      </c>
      <c r="O23" s="7">
        <v>7.02</v>
      </c>
      <c r="P23" s="2">
        <v>2</v>
      </c>
      <c r="Q23" s="2">
        <f>O23*P23</f>
        <v>14.04</v>
      </c>
      <c r="R23" s="2"/>
    </row>
    <row r="24" spans="1:18" ht="12.75">
      <c r="A24" s="1" t="s">
        <v>32</v>
      </c>
      <c r="B24" s="2">
        <v>0.4964839544562287</v>
      </c>
      <c r="C24" s="2">
        <v>0.47683280643242537</v>
      </c>
      <c r="D24" s="2">
        <v>0.4976919385886451</v>
      </c>
      <c r="E24" s="2">
        <v>0.4813220362864774</v>
      </c>
      <c r="F24" s="2">
        <v>0.4856063700399581</v>
      </c>
      <c r="G24" s="2">
        <v>0.45675573986330653</v>
      </c>
      <c r="H24" s="2">
        <v>0.48843619781767916</v>
      </c>
      <c r="I24" s="2">
        <v>0.5037098005938975</v>
      </c>
      <c r="J24" s="2">
        <v>0.5405652826366294</v>
      </c>
      <c r="K24" s="2">
        <v>0.5092979368816577</v>
      </c>
      <c r="L24" s="2"/>
      <c r="M24" s="2">
        <f t="shared" si="2"/>
        <v>0.4936702063596905</v>
      </c>
      <c r="N24" s="2">
        <f t="shared" si="3"/>
        <v>0.022259411442595325</v>
      </c>
      <c r="O24" s="7">
        <v>0.49</v>
      </c>
      <c r="P24" s="2">
        <v>2</v>
      </c>
      <c r="Q24" s="2">
        <f>O24*P24</f>
        <v>0.98</v>
      </c>
      <c r="R24" s="2"/>
    </row>
    <row r="25" spans="1:18" ht="12.75">
      <c r="A25" s="1" t="s">
        <v>33</v>
      </c>
      <c r="B25" s="2">
        <v>0.35348026864391197</v>
      </c>
      <c r="C25" s="2">
        <v>0.347845956300313</v>
      </c>
      <c r="D25" s="2">
        <v>0.358537038391256</v>
      </c>
      <c r="E25" s="2">
        <v>0.35267566605039574</v>
      </c>
      <c r="F25" s="2">
        <v>0.372095666058844</v>
      </c>
      <c r="G25" s="2">
        <v>0.3307729139457291</v>
      </c>
      <c r="H25" s="2">
        <v>0.3716649646439105</v>
      </c>
      <c r="I25" s="2">
        <v>0.359689212968139</v>
      </c>
      <c r="J25" s="2">
        <v>0.36168325648473565</v>
      </c>
      <c r="K25" s="2">
        <v>0.36314867153337427</v>
      </c>
      <c r="L25" s="2"/>
      <c r="M25" s="2">
        <f t="shared" si="2"/>
        <v>0.35715936150206096</v>
      </c>
      <c r="N25" s="2">
        <f t="shared" si="3"/>
        <v>0.012086561403730897</v>
      </c>
      <c r="O25" s="7">
        <v>0.36</v>
      </c>
      <c r="P25" s="2">
        <v>2</v>
      </c>
      <c r="Q25" s="2">
        <f>O25*P25</f>
        <v>0.72</v>
      </c>
      <c r="R25" s="2"/>
    </row>
    <row r="26" spans="1:18" ht="12.75">
      <c r="A26" s="1" t="s">
        <v>40</v>
      </c>
      <c r="B26" s="2">
        <v>0.12002868081462391</v>
      </c>
      <c r="C26" s="2">
        <v>0.11942787324973726</v>
      </c>
      <c r="D26" s="2">
        <v>0.11293820969384383</v>
      </c>
      <c r="E26" s="2">
        <v>0.1109376523179604</v>
      </c>
      <c r="F26" s="2">
        <v>0.10891818450994209</v>
      </c>
      <c r="G26" s="2">
        <v>0.11235651165670943</v>
      </c>
      <c r="H26" s="2">
        <v>0.10955289550848155</v>
      </c>
      <c r="I26" s="2">
        <v>0.11198368647392938</v>
      </c>
      <c r="J26" s="2">
        <v>0.11790353650330926</v>
      </c>
      <c r="K26" s="2">
        <v>0.10695950401142489</v>
      </c>
      <c r="L26" s="2"/>
      <c r="M26" s="2">
        <f t="shared" si="2"/>
        <v>0.11310067347399619</v>
      </c>
      <c r="N26" s="2">
        <f t="shared" si="3"/>
        <v>0.0045387055491536085</v>
      </c>
      <c r="O26" s="7">
        <v>0.11</v>
      </c>
      <c r="P26" s="2">
        <v>2</v>
      </c>
      <c r="Q26" s="2">
        <f>O26*P26</f>
        <v>0.22</v>
      </c>
      <c r="R26" s="2"/>
    </row>
    <row r="27" spans="1:18" ht="12.75">
      <c r="A27" s="1" t="s">
        <v>1</v>
      </c>
      <c r="B27" s="2">
        <f>SUM(B21:B26)</f>
        <v>14.463404778927796</v>
      </c>
      <c r="C27" s="2">
        <f aca="true" t="shared" si="4" ref="C27:K27">SUM(C21:C26)</f>
        <v>14.057997042017327</v>
      </c>
      <c r="D27" s="2">
        <f t="shared" si="4"/>
        <v>14.149205020664878</v>
      </c>
      <c r="E27" s="2">
        <f t="shared" si="4"/>
        <v>14.256675449655859</v>
      </c>
      <c r="F27" s="2">
        <f t="shared" si="4"/>
        <v>13.78044081476309</v>
      </c>
      <c r="G27" s="2">
        <f t="shared" si="4"/>
        <v>13.45666539236211</v>
      </c>
      <c r="H27" s="2">
        <f t="shared" si="4"/>
        <v>13.91295914144096</v>
      </c>
      <c r="I27" s="2">
        <f t="shared" si="4"/>
        <v>14.11761404006391</v>
      </c>
      <c r="J27" s="2">
        <f t="shared" si="4"/>
        <v>14.305869604266718</v>
      </c>
      <c r="K27" s="2">
        <f t="shared" si="4"/>
        <v>14.26197536869806</v>
      </c>
      <c r="L27" s="2"/>
      <c r="M27" s="2">
        <f>AVERAGE(B27:K27)</f>
        <v>14.076280665286072</v>
      </c>
      <c r="N27" s="2">
        <f>STDEV(B27:K27)</f>
        <v>0.2934620712715608</v>
      </c>
      <c r="O27" s="2">
        <f>SUM(O21:O26)</f>
        <v>13.999999999999998</v>
      </c>
      <c r="P27" s="2"/>
      <c r="Q27" s="8">
        <f>SUM(Q21:Q26)</f>
        <v>39.99999999999999</v>
      </c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"/>
      <c r="R28" s="2"/>
    </row>
    <row r="29" spans="1:18" s="9" customFormat="1" ht="12.75">
      <c r="A29" s="9" t="s">
        <v>41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1" t="s">
        <v>19</v>
      </c>
      <c r="B30" s="2">
        <v>0.912764581806496</v>
      </c>
      <c r="C30" s="2">
        <v>0.8675073121921394</v>
      </c>
      <c r="D30" s="2">
        <v>0.8834270287827813</v>
      </c>
      <c r="E30" s="2">
        <v>0.8691257193493265</v>
      </c>
      <c r="F30" s="2">
        <v>0.8608894063359623</v>
      </c>
      <c r="G30" s="2">
        <v>0.8439649543651367</v>
      </c>
      <c r="H30" s="2">
        <v>0.8887935500664831</v>
      </c>
      <c r="I30" s="2">
        <v>0.8978259512693753</v>
      </c>
      <c r="J30" s="2">
        <v>0.8718057762183854</v>
      </c>
      <c r="K30" s="2">
        <v>0.9076170015592514</v>
      </c>
      <c r="L30" s="2"/>
      <c r="M30" s="2">
        <f>AVERAGE(B30:K30)</f>
        <v>0.8803721281945338</v>
      </c>
      <c r="N30" s="2">
        <f>STDEV(B30:K30)</f>
        <v>0.02172266922843073</v>
      </c>
      <c r="O30" s="7">
        <v>0.87</v>
      </c>
      <c r="P30" s="2">
        <v>1</v>
      </c>
      <c r="Q30" s="2">
        <f>O30*P30</f>
        <v>0.87</v>
      </c>
      <c r="R30" s="2"/>
    </row>
    <row r="31" spans="1:18" ht="12.75">
      <c r="A31" s="1" t="s">
        <v>44</v>
      </c>
      <c r="B31" s="2">
        <v>8.727611647047913</v>
      </c>
      <c r="C31" s="2">
        <v>9.914847198029424</v>
      </c>
      <c r="D31" s="2">
        <v>9.497047662333117</v>
      </c>
      <c r="E31" s="2">
        <v>9.273388442044224</v>
      </c>
      <c r="F31" s="2">
        <v>10.658722165802743</v>
      </c>
      <c r="G31" s="2">
        <v>11.375886171368869</v>
      </c>
      <c r="H31" s="2">
        <v>10.270242478774417</v>
      </c>
      <c r="I31" s="2">
        <v>9.77562286506751</v>
      </c>
      <c r="J31" s="2">
        <v>9.196348650564355</v>
      </c>
      <c r="K31" s="2">
        <v>9.131351992712169</v>
      </c>
      <c r="L31" s="2"/>
      <c r="M31" s="2">
        <f>AVERAGE(B31:K31)</f>
        <v>9.782106927374475</v>
      </c>
      <c r="N31" s="2">
        <f>STDEV(B31:K31)</f>
        <v>0.8016048635818493</v>
      </c>
      <c r="O31" s="7">
        <f>10-O30</f>
        <v>9.13</v>
      </c>
      <c r="P31" s="2">
        <v>1</v>
      </c>
      <c r="Q31" s="2">
        <f>O31*P31</f>
        <v>9.13</v>
      </c>
      <c r="R31" s="2"/>
    </row>
    <row r="32" spans="1:18" ht="12.75">
      <c r="A32" s="1" t="s">
        <v>36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7">
        <v>15</v>
      </c>
      <c r="P32" s="2">
        <v>2</v>
      </c>
      <c r="Q32" s="2">
        <f>O32*P32</f>
        <v>30</v>
      </c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"/>
      <c r="P33" s="2"/>
      <c r="Q33" s="8">
        <f>SUM(Q30:Q32)</f>
        <v>40</v>
      </c>
      <c r="R33" s="2"/>
    </row>
    <row r="34" spans="1:18" ht="12.75">
      <c r="A34" s="1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  <c r="P34" s="2"/>
      <c r="Q34" s="10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"/>
      <c r="P35" s="2"/>
      <c r="Q35" s="10"/>
      <c r="R35" s="2"/>
    </row>
    <row r="36" spans="2:18" ht="23.25">
      <c r="B36" s="1" t="s">
        <v>29</v>
      </c>
      <c r="C36" s="2"/>
      <c r="D36" s="6" t="s">
        <v>28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23.25">
      <c r="B37" s="1" t="s">
        <v>30</v>
      </c>
      <c r="C37" s="2"/>
      <c r="D37" s="6" t="s">
        <v>45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 t="s">
        <v>73</v>
      </c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40" spans="1:26" ht="12.75">
      <c r="A40" s="1" t="s">
        <v>46</v>
      </c>
      <c r="B40" s="1" t="s">
        <v>47</v>
      </c>
      <c r="C40" s="1" t="s">
        <v>48</v>
      </c>
      <c r="D40" s="1" t="s">
        <v>49</v>
      </c>
      <c r="E40" s="1" t="s">
        <v>50</v>
      </c>
      <c r="F40" s="1" t="s">
        <v>51</v>
      </c>
      <c r="G40" s="1" t="s">
        <v>52</v>
      </c>
      <c r="H40" s="1" t="s">
        <v>53</v>
      </c>
      <c r="Q40" s="9"/>
      <c r="R40" s="2"/>
      <c r="S40" s="2"/>
      <c r="T40" s="11"/>
      <c r="U40" s="9"/>
      <c r="V40" s="9"/>
      <c r="W40" s="9"/>
      <c r="X40" s="9"/>
      <c r="Y40" s="9"/>
      <c r="Z40" s="9"/>
    </row>
    <row r="41" spans="1:8" ht="12.75">
      <c r="A41" s="1" t="s">
        <v>54</v>
      </c>
      <c r="B41" s="1" t="s">
        <v>23</v>
      </c>
      <c r="C41" s="1" t="s">
        <v>55</v>
      </c>
      <c r="D41" s="1">
        <v>20</v>
      </c>
      <c r="E41" s="1">
        <v>10</v>
      </c>
      <c r="F41" s="1">
        <v>800</v>
      </c>
      <c r="G41" s="1">
        <v>-800</v>
      </c>
      <c r="H41" s="1" t="s">
        <v>56</v>
      </c>
    </row>
    <row r="42" spans="1:26" ht="12.75">
      <c r="A42" s="1" t="s">
        <v>54</v>
      </c>
      <c r="B42" s="1" t="s">
        <v>57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58</v>
      </c>
      <c r="Q42" s="9"/>
      <c r="R42" s="2"/>
      <c r="S42" s="2"/>
      <c r="T42" s="11"/>
      <c r="U42" s="9"/>
      <c r="V42" s="9"/>
      <c r="W42" s="9"/>
      <c r="X42" s="9"/>
      <c r="Y42" s="9"/>
      <c r="Z42" s="9"/>
    </row>
    <row r="43" spans="1:26" ht="12.75">
      <c r="A43" s="1" t="s">
        <v>54</v>
      </c>
      <c r="B43" s="1" t="s">
        <v>35</v>
      </c>
      <c r="C43" s="1" t="s">
        <v>55</v>
      </c>
      <c r="D43" s="1">
        <v>20</v>
      </c>
      <c r="E43" s="1">
        <v>10</v>
      </c>
      <c r="F43" s="1">
        <v>600</v>
      </c>
      <c r="G43" s="1">
        <v>-600</v>
      </c>
      <c r="H43" s="1" t="s">
        <v>59</v>
      </c>
      <c r="Q43" s="12"/>
      <c r="R43" s="2"/>
      <c r="S43" s="2"/>
      <c r="T43" s="11"/>
      <c r="U43" s="9"/>
      <c r="V43" s="9"/>
      <c r="W43" s="9"/>
      <c r="X43" s="9"/>
      <c r="Y43" s="11"/>
      <c r="Z43" s="9"/>
    </row>
    <row r="44" spans="1:26" ht="12.75">
      <c r="A44" s="1" t="s">
        <v>54</v>
      </c>
      <c r="B44" s="1" t="s">
        <v>23</v>
      </c>
      <c r="C44" s="1" t="s">
        <v>55</v>
      </c>
      <c r="D44" s="1">
        <v>20</v>
      </c>
      <c r="E44" s="1">
        <v>10</v>
      </c>
      <c r="F44" s="1">
        <v>600</v>
      </c>
      <c r="G44" s="1">
        <v>-700</v>
      </c>
      <c r="H44" s="1" t="s">
        <v>56</v>
      </c>
      <c r="Q44" s="12"/>
      <c r="R44" s="2"/>
      <c r="S44" s="2"/>
      <c r="T44" s="11"/>
      <c r="U44" s="9"/>
      <c r="V44" s="9"/>
      <c r="W44" s="9"/>
      <c r="X44" s="9"/>
      <c r="Y44" s="11"/>
      <c r="Z44" s="9"/>
    </row>
    <row r="45" spans="1:26" ht="12.75">
      <c r="A45" s="1" t="s">
        <v>54</v>
      </c>
      <c r="B45" s="1" t="s">
        <v>33</v>
      </c>
      <c r="C45" s="1" t="s">
        <v>55</v>
      </c>
      <c r="D45" s="1">
        <v>20</v>
      </c>
      <c r="E45" s="1">
        <v>10</v>
      </c>
      <c r="F45" s="1">
        <v>600</v>
      </c>
      <c r="G45" s="1">
        <v>-600</v>
      </c>
      <c r="H45" s="1" t="s">
        <v>59</v>
      </c>
      <c r="Q45" s="12"/>
      <c r="R45" s="2"/>
      <c r="S45" s="2"/>
      <c r="T45" s="11"/>
      <c r="U45" s="9"/>
      <c r="V45" s="9"/>
      <c r="W45" s="9"/>
      <c r="X45" s="9"/>
      <c r="Y45" s="11"/>
      <c r="Z45" s="9"/>
    </row>
    <row r="46" spans="1:26" ht="12.75">
      <c r="A46" s="1" t="s">
        <v>54</v>
      </c>
      <c r="B46" s="1" t="s">
        <v>34</v>
      </c>
      <c r="C46" s="1" t="s">
        <v>55</v>
      </c>
      <c r="D46" s="1">
        <v>20</v>
      </c>
      <c r="E46" s="1">
        <v>10</v>
      </c>
      <c r="F46" s="1">
        <v>600</v>
      </c>
      <c r="G46" s="1">
        <v>-600</v>
      </c>
      <c r="H46" s="1" t="s">
        <v>60</v>
      </c>
      <c r="Q46" s="12"/>
      <c r="R46" s="2"/>
      <c r="S46" s="2"/>
      <c r="T46" s="11"/>
      <c r="U46" s="9"/>
      <c r="V46" s="9"/>
      <c r="W46" s="9"/>
      <c r="X46" s="9"/>
      <c r="Y46" s="11"/>
      <c r="Z46" s="9"/>
    </row>
    <row r="47" spans="1:8" ht="12.75">
      <c r="A47" s="1" t="s">
        <v>61</v>
      </c>
      <c r="B47" s="1" t="s">
        <v>19</v>
      </c>
      <c r="C47" s="1" t="s">
        <v>55</v>
      </c>
      <c r="D47" s="1">
        <v>20</v>
      </c>
      <c r="E47" s="1">
        <v>10</v>
      </c>
      <c r="F47" s="1">
        <v>600</v>
      </c>
      <c r="G47" s="1">
        <v>-600</v>
      </c>
      <c r="H47" s="1" t="s">
        <v>62</v>
      </c>
    </row>
    <row r="48" spans="1:26" ht="12.75">
      <c r="A48" s="1" t="s">
        <v>61</v>
      </c>
      <c r="B48" s="1" t="s">
        <v>63</v>
      </c>
      <c r="C48" s="1" t="s">
        <v>55</v>
      </c>
      <c r="D48" s="1">
        <v>20</v>
      </c>
      <c r="E48" s="1">
        <v>10</v>
      </c>
      <c r="F48" s="1">
        <v>600</v>
      </c>
      <c r="G48" s="1">
        <v>-600</v>
      </c>
      <c r="H48" s="1" t="s">
        <v>64</v>
      </c>
      <c r="Q48" s="9"/>
      <c r="R48" s="2"/>
      <c r="S48" s="2"/>
      <c r="T48" s="9"/>
      <c r="U48" s="9"/>
      <c r="V48" s="9"/>
      <c r="W48" s="9"/>
      <c r="X48" s="9"/>
      <c r="Y48" s="9"/>
      <c r="Z48" s="9"/>
    </row>
    <row r="49" spans="1:26" ht="12.75">
      <c r="A49" s="1" t="s">
        <v>61</v>
      </c>
      <c r="B49" s="1" t="s">
        <v>65</v>
      </c>
      <c r="C49" s="1" t="s">
        <v>55</v>
      </c>
      <c r="D49" s="1">
        <v>20</v>
      </c>
      <c r="E49" s="1">
        <v>10</v>
      </c>
      <c r="F49" s="1">
        <v>600</v>
      </c>
      <c r="G49" s="1">
        <v>-600</v>
      </c>
      <c r="H49" s="1" t="s">
        <v>59</v>
      </c>
      <c r="Q49" s="9"/>
      <c r="R49" s="2"/>
      <c r="S49" s="2"/>
      <c r="T49" s="9"/>
      <c r="U49" s="9"/>
      <c r="V49" s="9"/>
      <c r="W49" s="9"/>
      <c r="X49" s="9"/>
      <c r="Y49" s="9"/>
      <c r="Z49" s="9"/>
    </row>
    <row r="50" spans="1:26" ht="12.75">
      <c r="A50" s="1" t="s">
        <v>61</v>
      </c>
      <c r="B50" s="1" t="s">
        <v>66</v>
      </c>
      <c r="C50" s="1" t="s">
        <v>55</v>
      </c>
      <c r="D50" s="1">
        <v>20</v>
      </c>
      <c r="E50" s="1">
        <v>10</v>
      </c>
      <c r="F50" s="1">
        <v>0</v>
      </c>
      <c r="G50" s="1">
        <v>-500</v>
      </c>
      <c r="H50" s="1" t="s">
        <v>67</v>
      </c>
      <c r="Q50" s="9"/>
      <c r="R50" s="2"/>
      <c r="S50" s="2"/>
      <c r="T50" s="9"/>
      <c r="U50" s="9"/>
      <c r="V50" s="9"/>
      <c r="W50" s="9"/>
      <c r="X50" s="9"/>
      <c r="Y50" s="9"/>
      <c r="Z50" s="9"/>
    </row>
    <row r="51" spans="1:26" ht="12.75">
      <c r="A51" s="1" t="s">
        <v>68</v>
      </c>
      <c r="B51" s="1" t="s">
        <v>31</v>
      </c>
      <c r="C51" s="1" t="s">
        <v>55</v>
      </c>
      <c r="D51" s="1">
        <v>20</v>
      </c>
      <c r="E51" s="1">
        <v>10</v>
      </c>
      <c r="F51" s="1">
        <v>500</v>
      </c>
      <c r="G51" s="1">
        <v>-500</v>
      </c>
      <c r="H51" s="1" t="s">
        <v>69</v>
      </c>
      <c r="Q51" s="9"/>
      <c r="R51" s="2"/>
      <c r="S51" s="2"/>
      <c r="T51" s="9"/>
      <c r="U51" s="9"/>
      <c r="V51" s="9"/>
      <c r="W51" s="9"/>
      <c r="X51" s="9"/>
      <c r="Y51" s="9"/>
      <c r="Z51" s="9"/>
    </row>
    <row r="52" spans="1:19" ht="12.75">
      <c r="A52" s="1" t="s">
        <v>68</v>
      </c>
      <c r="B52" s="1" t="s">
        <v>32</v>
      </c>
      <c r="C52" s="1" t="s">
        <v>55</v>
      </c>
      <c r="D52" s="1">
        <v>20</v>
      </c>
      <c r="E52" s="1">
        <v>10</v>
      </c>
      <c r="F52" s="1">
        <v>500</v>
      </c>
      <c r="G52" s="1">
        <v>-500</v>
      </c>
      <c r="H52" s="1" t="s">
        <v>70</v>
      </c>
      <c r="R52" s="2"/>
      <c r="S52" s="2"/>
    </row>
    <row r="53" spans="1:8" ht="12.75">
      <c r="A53" s="1" t="s">
        <v>68</v>
      </c>
      <c r="B53" s="1" t="s">
        <v>40</v>
      </c>
      <c r="C53" s="1" t="s">
        <v>55</v>
      </c>
      <c r="D53" s="1">
        <v>20</v>
      </c>
      <c r="E53" s="1">
        <v>10</v>
      </c>
      <c r="F53" s="1">
        <v>500</v>
      </c>
      <c r="G53" s="1">
        <v>-500</v>
      </c>
      <c r="H53" s="1" t="s">
        <v>71</v>
      </c>
    </row>
    <row r="55" ht="12.75">
      <c r="A55" s="1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2008-08-08T19:38:59Z</dcterms:created>
  <dcterms:modified xsi:type="dcterms:W3CDTF">2008-08-08T20:58:11Z</dcterms:modified>
  <cp:category/>
  <cp:version/>
  <cp:contentType/>
  <cp:contentStatus/>
</cp:coreProperties>
</file>