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64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<sst xmlns="http://schemas.openxmlformats.org/spreadsheetml/2006/main" count="105" uniqueCount="72">
  <si>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</si>
  <si>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</si>
  <si>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</si>
  <si>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</si>
  <si>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</si>
  <si>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</si>
  <si>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</si>
  <si>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</si>
  <si>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</si>
  <si>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</si>
  <si>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</si>
  <si>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</si>
  <si>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</si>
  <si>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</si>
  <si>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</si>
  <si>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</si>
  <si>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</si>
  <si>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</si>
  <si>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</si>
  <si>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</si>
  <si>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</si>
  <si>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SiO2</t>
  </si>
  <si>
    <t>CaO</t>
  </si>
  <si>
    <t>FeO</t>
  </si>
  <si>
    <t>Y2O3</t>
  </si>
  <si>
    <t>La2O3</t>
  </si>
  <si>
    <t>Ce2O3</t>
  </si>
  <si>
    <t>Nd2O3</t>
  </si>
  <si>
    <t>Cation</t>
  </si>
  <si>
    <t>Numbers</t>
  </si>
  <si>
    <t>Normalized</t>
  </si>
  <si>
    <t>to</t>
  </si>
  <si>
    <t>O</t>
  </si>
  <si>
    <t>Si</t>
  </si>
  <si>
    <t>Ca</t>
  </si>
  <si>
    <t>Fe</t>
  </si>
  <si>
    <t>Y</t>
  </si>
  <si>
    <t>La</t>
  </si>
  <si>
    <t>Ce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</si>
  <si>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</si>
  <si>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</si>
  <si>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</si>
  <si>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</si>
  <si>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</si>
  <si>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</si>
  <si>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</si>
  <si>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</si>
  <si>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</si>
  <si>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</si>
  <si>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</si>
  <si>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</si>
  <si>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YAG</t>
  </si>
  <si>
    <t>PET</t>
  </si>
  <si>
    <t>LIF</t>
  </si>
  <si>
    <t>fayalite</t>
  </si>
  <si>
    <t>LaPO4</t>
  </si>
  <si>
    <t>CePO4</t>
  </si>
  <si>
    <t>NdPO4</t>
  </si>
  <si>
    <t xml:space="preserve">WDS scan: </t>
  </si>
  <si>
    <t>La Ce Y Ca Nd Si Fe &lt;Sm</t>
  </si>
  <si>
    <t xml:space="preserve"> </t>
  </si>
  <si>
    <r>
      <t>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</si>
  <si>
    <t>ideal</t>
  </si>
  <si>
    <t>measured</t>
  </si>
  <si>
    <t>trace</t>
  </si>
  <si>
    <t>Total</t>
  </si>
  <si>
    <r>
      <t>Be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(Y</t>
    </r>
    <r>
      <rPr>
        <vertAlign val="subscript"/>
        <sz val="14"/>
        <rFont val="Times New Roman"/>
        <family val="1"/>
      </rPr>
      <t>1.75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Ce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</si>
  <si>
    <t>Totals*</t>
  </si>
  <si>
    <t>* = low totals; some H2O may be present?</t>
  </si>
  <si>
    <t xml:space="preserve">trace amounts of Ca and Sm; Be not measured but assumed by stoichiometry; </t>
  </si>
  <si>
    <t>gadolinite-(Y)60351</t>
  </si>
  <si>
    <t>* low totals; some OH or H2O may be present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</si>
</sst>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9">
    <font>
      <sz val="10"/>
      <name val="Courier New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1">
      <selection activeCell="N25" sqref="N25"/>
    </sheetView>
  </sheetViews>
  <sheetFormatPr defaultColWidth="9.00390625" defaultRowHeight="13.5"/>
  <cols>
    <col min="1" max="16384" width="5.25390625" style="1" customWidth="1"/>
  </cols>
  <sheetData>
    <row r="1" spans="2:5" ht="15.75">
      <c r="B1" s="11" t="s">
        <v>70</v>
      </c>
      <c r="C1" s="11"/>
      <c r="D1" s="11"/>
      <c r="E1" s="11"/>
    </row>
    <row r="2" spans="2:2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R2" s="4" t="s">
        <v>58</v>
      </c>
      <c r="S2" s="4"/>
      <c r="T2" s="5" t="s">
        <v>59</v>
      </c>
      <c r="U2" s="4"/>
      <c r="V2" s="4"/>
      <c r="W2" s="4"/>
    </row>
    <row r="3" spans="1:6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</row>
    <row r="4" spans="1:36" ht="12.75">
      <c r="A4" s="1" t="s">
        <v>24</v>
      </c>
      <c r="B4" s="3">
        <v>36.64</v>
      </c>
      <c r="C4" s="3">
        <v>36.4</v>
      </c>
      <c r="D4" s="3">
        <v>36.62</v>
      </c>
      <c r="E4" s="3">
        <v>36.54</v>
      </c>
      <c r="F4" s="3">
        <v>36.57</v>
      </c>
      <c r="G4" s="3">
        <v>36.85</v>
      </c>
      <c r="H4" s="3">
        <v>36.64</v>
      </c>
      <c r="I4" s="3">
        <v>36.44</v>
      </c>
      <c r="J4" s="3">
        <v>36.16</v>
      </c>
      <c r="K4" s="3">
        <v>36.08</v>
      </c>
      <c r="L4" s="3">
        <v>36.38</v>
      </c>
      <c r="M4" s="3">
        <v>36.11</v>
      </c>
      <c r="N4" s="3">
        <v>36.67</v>
      </c>
      <c r="O4" s="3">
        <v>36.77</v>
      </c>
      <c r="P4" s="3">
        <v>36.43</v>
      </c>
      <c r="Q4" s="3"/>
      <c r="R4" s="3">
        <f>AVERAGE(B4:P4)</f>
        <v>36.486666666666665</v>
      </c>
      <c r="S4" s="3">
        <f>STDEV(B4:P4)</f>
        <v>0.2327987072454598</v>
      </c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1" t="s">
        <v>21</v>
      </c>
      <c r="B5" s="3">
        <v>22.55</v>
      </c>
      <c r="C5" s="3">
        <v>22.7</v>
      </c>
      <c r="D5" s="3">
        <v>22.64</v>
      </c>
      <c r="E5" s="3">
        <v>22.55</v>
      </c>
      <c r="F5" s="3">
        <v>22.3</v>
      </c>
      <c r="G5" s="3">
        <v>22.34</v>
      </c>
      <c r="H5" s="3">
        <v>22.5</v>
      </c>
      <c r="I5" s="3">
        <v>22.43</v>
      </c>
      <c r="J5" s="3">
        <v>22.56</v>
      </c>
      <c r="K5" s="3">
        <v>22.38</v>
      </c>
      <c r="L5" s="3">
        <v>22.24</v>
      </c>
      <c r="M5" s="3">
        <v>22.46</v>
      </c>
      <c r="N5" s="3">
        <v>22.73</v>
      </c>
      <c r="O5" s="3">
        <v>22.59</v>
      </c>
      <c r="P5" s="3">
        <v>22.63</v>
      </c>
      <c r="Q5" s="3"/>
      <c r="R5" s="3">
        <f aca="true" t="shared" si="0" ref="R5:R11">AVERAGE(B5:P5)</f>
        <v>22.506666666666664</v>
      </c>
      <c r="S5" s="3">
        <f aca="true" t="shared" si="1" ref="S5:S11">STDEV(B5:P5)</f>
        <v>0.14627111162268253</v>
      </c>
      <c r="T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1" t="s">
        <v>23</v>
      </c>
      <c r="B6" s="3">
        <v>13.24</v>
      </c>
      <c r="C6" s="3">
        <v>13.56</v>
      </c>
      <c r="D6" s="3">
        <v>13.45</v>
      </c>
      <c r="E6" s="3">
        <v>13.19</v>
      </c>
      <c r="F6" s="3">
        <v>14.93</v>
      </c>
      <c r="G6" s="3">
        <v>14.95</v>
      </c>
      <c r="H6" s="3">
        <v>13.43</v>
      </c>
      <c r="I6" s="3">
        <v>13.16</v>
      </c>
      <c r="J6" s="3">
        <v>13.21</v>
      </c>
      <c r="K6" s="3">
        <v>13.27</v>
      </c>
      <c r="L6" s="3">
        <v>13.1</v>
      </c>
      <c r="M6" s="3">
        <v>13.14</v>
      </c>
      <c r="N6" s="3">
        <v>13.67</v>
      </c>
      <c r="O6" s="3">
        <v>13.63</v>
      </c>
      <c r="P6" s="3">
        <v>13.57</v>
      </c>
      <c r="Q6" s="3"/>
      <c r="R6" s="3">
        <f t="shared" si="0"/>
        <v>13.566666666666665</v>
      </c>
      <c r="S6" s="3">
        <f t="shared" si="1"/>
        <v>0.588480691110244</v>
      </c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1" t="s">
        <v>27</v>
      </c>
      <c r="B7" s="3">
        <v>4.18</v>
      </c>
      <c r="C7" s="3">
        <v>4.16</v>
      </c>
      <c r="D7" s="3">
        <v>4.28</v>
      </c>
      <c r="E7" s="3">
        <v>3.98</v>
      </c>
      <c r="F7" s="3">
        <v>4.21</v>
      </c>
      <c r="G7" s="3">
        <v>4.08</v>
      </c>
      <c r="H7" s="3">
        <v>4.19</v>
      </c>
      <c r="I7" s="3">
        <v>3.93</v>
      </c>
      <c r="J7" s="3">
        <v>4.17</v>
      </c>
      <c r="K7" s="3">
        <v>4.37</v>
      </c>
      <c r="L7" s="3">
        <v>4.11</v>
      </c>
      <c r="M7" s="3">
        <v>4.46</v>
      </c>
      <c r="N7" s="3">
        <v>4.75</v>
      </c>
      <c r="O7" s="3">
        <v>4.01</v>
      </c>
      <c r="P7" s="3">
        <v>4.15</v>
      </c>
      <c r="Q7" s="3"/>
      <c r="R7" s="3">
        <f t="shared" si="0"/>
        <v>4.202</v>
      </c>
      <c r="S7" s="3">
        <f t="shared" si="1"/>
        <v>0.20543333990094734</v>
      </c>
      <c r="T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>
      <c r="A8" s="1" t="s">
        <v>26</v>
      </c>
      <c r="B8" s="3">
        <v>2.94</v>
      </c>
      <c r="C8" s="3">
        <v>2.83</v>
      </c>
      <c r="D8" s="3">
        <v>2.88</v>
      </c>
      <c r="E8" s="3">
        <v>2.61</v>
      </c>
      <c r="F8" s="3">
        <v>2.92</v>
      </c>
      <c r="G8" s="3">
        <v>2.64</v>
      </c>
      <c r="H8" s="3">
        <v>2.73</v>
      </c>
      <c r="I8" s="3">
        <v>3.19</v>
      </c>
      <c r="J8" s="3">
        <v>2.68</v>
      </c>
      <c r="K8" s="3">
        <v>2.95</v>
      </c>
      <c r="L8" s="3">
        <v>3.36</v>
      </c>
      <c r="M8" s="3">
        <v>2.49</v>
      </c>
      <c r="N8" s="3">
        <v>2.73</v>
      </c>
      <c r="O8" s="3">
        <v>3.2</v>
      </c>
      <c r="P8" s="3">
        <v>3.13</v>
      </c>
      <c r="Q8" s="3"/>
      <c r="R8" s="3">
        <f t="shared" si="0"/>
        <v>2.8853333333333335</v>
      </c>
      <c r="S8" s="3">
        <f t="shared" si="1"/>
        <v>0.24945273433391452</v>
      </c>
      <c r="T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1" t="s">
        <v>25</v>
      </c>
      <c r="B9" s="3">
        <v>0.46</v>
      </c>
      <c r="C9" s="3">
        <v>0.92</v>
      </c>
      <c r="D9" s="3">
        <v>0.42</v>
      </c>
      <c r="E9" s="3">
        <v>0.45</v>
      </c>
      <c r="F9" s="3">
        <v>0.4</v>
      </c>
      <c r="G9" s="3">
        <v>0.16</v>
      </c>
      <c r="H9" s="3">
        <v>0.63</v>
      </c>
      <c r="I9" s="3">
        <v>0.45</v>
      </c>
      <c r="J9" s="3">
        <v>0.76</v>
      </c>
      <c r="K9" s="3">
        <v>0.38</v>
      </c>
      <c r="L9" s="3">
        <v>0.46</v>
      </c>
      <c r="M9" s="3">
        <v>0.3</v>
      </c>
      <c r="N9" s="3">
        <v>0.46</v>
      </c>
      <c r="O9" s="3">
        <v>0.38</v>
      </c>
      <c r="P9" s="3">
        <v>0.38</v>
      </c>
      <c r="Q9" s="3"/>
      <c r="R9" s="3">
        <f t="shared" si="0"/>
        <v>0.4673333333333333</v>
      </c>
      <c r="S9" s="3">
        <f t="shared" si="1"/>
        <v>0.1832042835847719</v>
      </c>
      <c r="T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>
      <c r="A10" s="1" t="s">
        <v>22</v>
      </c>
      <c r="B10" s="3">
        <v>0.16</v>
      </c>
      <c r="C10" s="3">
        <v>0.14</v>
      </c>
      <c r="D10" s="3">
        <v>0.13</v>
      </c>
      <c r="E10" s="3">
        <v>0.11</v>
      </c>
      <c r="F10" s="3">
        <v>0.27</v>
      </c>
      <c r="G10" s="3">
        <v>0.09</v>
      </c>
      <c r="H10" s="3">
        <v>0.21</v>
      </c>
      <c r="I10" s="3">
        <v>0.14</v>
      </c>
      <c r="J10" s="3">
        <v>0.09</v>
      </c>
      <c r="K10" s="3">
        <v>0.12</v>
      </c>
      <c r="L10" s="3">
        <v>0.13</v>
      </c>
      <c r="M10" s="3">
        <v>0.11</v>
      </c>
      <c r="N10" s="3">
        <v>0.13</v>
      </c>
      <c r="O10" s="3">
        <v>0.14</v>
      </c>
      <c r="P10" s="3">
        <v>0.14</v>
      </c>
      <c r="Q10" s="3"/>
      <c r="R10" s="3">
        <f t="shared" si="0"/>
        <v>0.1406666666666667</v>
      </c>
      <c r="S10" s="3">
        <f t="shared" si="1"/>
        <v>0.046053798767879926</v>
      </c>
      <c r="T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22" ht="12.75">
      <c r="A11" s="1" t="s">
        <v>67</v>
      </c>
      <c r="B11" s="3">
        <f>SUM(B4:B10)</f>
        <v>80.16999999999997</v>
      </c>
      <c r="C11" s="3">
        <f aca="true" t="shared" si="2" ref="C11:P11">SUM(C4:C10)</f>
        <v>80.71</v>
      </c>
      <c r="D11" s="3">
        <f t="shared" si="2"/>
        <v>80.41999999999999</v>
      </c>
      <c r="E11" s="3">
        <f t="shared" si="2"/>
        <v>79.43</v>
      </c>
      <c r="F11" s="3">
        <f t="shared" si="2"/>
        <v>81.60000000000001</v>
      </c>
      <c r="G11" s="3">
        <f t="shared" si="2"/>
        <v>81.11</v>
      </c>
      <c r="H11" s="3">
        <f t="shared" si="2"/>
        <v>80.32999999999998</v>
      </c>
      <c r="I11" s="3">
        <f t="shared" si="2"/>
        <v>79.74000000000001</v>
      </c>
      <c r="J11" s="3">
        <f t="shared" si="2"/>
        <v>79.63000000000002</v>
      </c>
      <c r="K11" s="3">
        <f t="shared" si="2"/>
        <v>79.55</v>
      </c>
      <c r="L11" s="3">
        <f t="shared" si="2"/>
        <v>79.77999999999999</v>
      </c>
      <c r="M11" s="3">
        <f t="shared" si="2"/>
        <v>79.07</v>
      </c>
      <c r="N11" s="3">
        <f t="shared" si="2"/>
        <v>81.14</v>
      </c>
      <c r="O11" s="3">
        <f t="shared" si="2"/>
        <v>80.72</v>
      </c>
      <c r="P11" s="3">
        <f t="shared" si="2"/>
        <v>80.42999999999999</v>
      </c>
      <c r="Q11" s="3"/>
      <c r="R11" s="3">
        <f t="shared" si="0"/>
        <v>80.25533333333334</v>
      </c>
      <c r="S11" s="3">
        <f t="shared" si="1"/>
        <v>0.7211386498989653</v>
      </c>
      <c r="T11" s="3"/>
      <c r="U11" s="3"/>
      <c r="V11" s="3"/>
    </row>
    <row r="12" spans="1:22" ht="12.75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1" t="s">
        <v>28</v>
      </c>
      <c r="B14" s="3" t="s">
        <v>29</v>
      </c>
      <c r="C14" s="3" t="s">
        <v>30</v>
      </c>
      <c r="D14" s="3" t="s">
        <v>31</v>
      </c>
      <c r="E14" s="3">
        <v>8</v>
      </c>
      <c r="F14" s="3" t="s">
        <v>32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4" ht="12.75">
      <c r="A15" s="1" t="s">
        <v>33</v>
      </c>
      <c r="B15" s="2">
        <v>2.011146265448884</v>
      </c>
      <c r="C15" s="2">
        <v>2.0124545376903757</v>
      </c>
      <c r="D15" s="2">
        <v>2.012308237135914</v>
      </c>
      <c r="E15" s="2">
        <v>2.021719406175293</v>
      </c>
      <c r="F15" s="2">
        <v>1.968067620514601</v>
      </c>
      <c r="G15" s="2">
        <v>1.9765871309196168</v>
      </c>
      <c r="H15" s="2">
        <v>2.0045293379906775</v>
      </c>
      <c r="I15" s="2">
        <v>2.0114350259719376</v>
      </c>
      <c r="J15" s="2">
        <v>2.0220790288532697</v>
      </c>
      <c r="K15" s="2">
        <v>2.0126280388155915</v>
      </c>
      <c r="L15" s="2">
        <v>2.000979070970676</v>
      </c>
      <c r="M15" s="2">
        <v>2.02401223994998</v>
      </c>
      <c r="N15" s="2">
        <v>2.0070302708462697</v>
      </c>
      <c r="O15" s="2">
        <v>2.0036356368405737</v>
      </c>
      <c r="P15" s="2">
        <v>2.0117564130095134</v>
      </c>
      <c r="Q15" s="2"/>
      <c r="R15" s="2">
        <f>AVERAGE(B15:P15)</f>
        <v>2.006691217408878</v>
      </c>
      <c r="S15" s="2">
        <f>STDEV(B15:P15)</f>
        <v>0.015527535792916596</v>
      </c>
      <c r="T15" s="9">
        <v>2</v>
      </c>
      <c r="U15" s="10">
        <v>4</v>
      </c>
      <c r="V15" s="10">
        <f>T15*U15</f>
        <v>8</v>
      </c>
      <c r="W15" s="8"/>
      <c r="X15" s="8"/>
    </row>
    <row r="16" spans="1:24" ht="12.75">
      <c r="A16" s="1" t="s">
        <v>35</v>
      </c>
      <c r="B16" s="2">
        <v>0.9875090621856691</v>
      </c>
      <c r="C16" s="2">
        <v>1.0053468108044104</v>
      </c>
      <c r="D16" s="2">
        <v>0.9997613903075772</v>
      </c>
      <c r="E16" s="2">
        <v>0.9889517952563911</v>
      </c>
      <c r="F16" s="2">
        <v>1.1019222562668394</v>
      </c>
      <c r="G16" s="2">
        <v>1.106190645003374</v>
      </c>
      <c r="H16" s="2">
        <v>1.0006032415067976</v>
      </c>
      <c r="I16" s="2">
        <v>0.9869351530379505</v>
      </c>
      <c r="J16" s="2">
        <v>0.9901884162510328</v>
      </c>
      <c r="K16" s="2">
        <v>0.9979995683022497</v>
      </c>
      <c r="L16" s="2">
        <v>0.985677976400862</v>
      </c>
      <c r="M16" s="2">
        <v>0.990272552494335</v>
      </c>
      <c r="N16" s="2">
        <v>1.0094364799000064</v>
      </c>
      <c r="O16" s="2">
        <v>1.0110074745382691</v>
      </c>
      <c r="P16" s="2">
        <v>1.0088501946938147</v>
      </c>
      <c r="Q16" s="2"/>
      <c r="R16" s="2">
        <f aca="true" t="shared" si="3" ref="R16:R21">AVERAGE(B16:P16)</f>
        <v>1.0113768677966386</v>
      </c>
      <c r="S16" s="2">
        <f aca="true" t="shared" si="4" ref="S16:S21">STDEV(B16:P16)</f>
        <v>0.03862774584831012</v>
      </c>
      <c r="T16" s="9">
        <v>1</v>
      </c>
      <c r="U16" s="10">
        <v>2</v>
      </c>
      <c r="V16" s="10">
        <f>T16*U16</f>
        <v>2</v>
      </c>
      <c r="W16" s="8"/>
      <c r="X16" s="8"/>
    </row>
    <row r="17" spans="1:24" ht="12.75">
      <c r="A17" s="1" t="s">
        <v>36</v>
      </c>
      <c r="B17" s="2">
        <v>1.7390040712718235</v>
      </c>
      <c r="C17" s="2">
        <v>1.7173136733075833</v>
      </c>
      <c r="D17" s="2">
        <v>1.7321458015238032</v>
      </c>
      <c r="E17" s="2">
        <v>1.7433753446033626</v>
      </c>
      <c r="F17" s="2">
        <v>1.717545047982852</v>
      </c>
      <c r="G17" s="2">
        <v>1.7350752306193222</v>
      </c>
      <c r="H17" s="2">
        <v>1.7371342652540853</v>
      </c>
      <c r="I17" s="2">
        <v>1.7390141918989153</v>
      </c>
      <c r="J17" s="2">
        <v>1.7247870180347262</v>
      </c>
      <c r="K17" s="2">
        <v>1.726704371598508</v>
      </c>
      <c r="L17" s="2">
        <v>1.741880996492006</v>
      </c>
      <c r="M17" s="2">
        <v>1.731724870239161</v>
      </c>
      <c r="N17" s="2">
        <v>1.7231116554583685</v>
      </c>
      <c r="O17" s="2">
        <v>1.7355781323898885</v>
      </c>
      <c r="P17" s="2">
        <v>1.7234474065534162</v>
      </c>
      <c r="Q17" s="2"/>
      <c r="R17" s="2">
        <f>AVERAGE(B17:P17)</f>
        <v>1.7311894718151883</v>
      </c>
      <c r="S17" s="2">
        <f>STDEV(B17:P17)</f>
        <v>0.008539847651013363</v>
      </c>
      <c r="T17" s="9">
        <v>1.75</v>
      </c>
      <c r="U17" s="10">
        <v>3</v>
      </c>
      <c r="V17" s="10">
        <f>T17*U17</f>
        <v>5.25</v>
      </c>
      <c r="W17" s="8"/>
      <c r="X17" s="8"/>
    </row>
    <row r="18" spans="1:24" ht="12.75">
      <c r="A18" s="1" t="s">
        <v>39</v>
      </c>
      <c r="B18" s="2">
        <v>0.13313966561817905</v>
      </c>
      <c r="C18" s="2">
        <v>0.13171269048063755</v>
      </c>
      <c r="D18" s="2">
        <v>0.13586134849963288</v>
      </c>
      <c r="E18" s="2">
        <v>0.12743580748577324</v>
      </c>
      <c r="F18" s="2">
        <v>0.13269400994881628</v>
      </c>
      <c r="G18" s="2">
        <v>0.12892199792569675</v>
      </c>
      <c r="H18" s="2">
        <v>0.13331468511449435</v>
      </c>
      <c r="I18" s="2">
        <v>0.12586452891324643</v>
      </c>
      <c r="J18" s="2">
        <v>0.13348398215024462</v>
      </c>
      <c r="K18" s="2">
        <v>0.14035210901462186</v>
      </c>
      <c r="L18" s="2">
        <v>0.13206375899046058</v>
      </c>
      <c r="M18" s="2">
        <v>0.1435397914033227</v>
      </c>
      <c r="N18" s="2">
        <v>0.14978977420248357</v>
      </c>
      <c r="O18" s="2">
        <v>0.12702258849677456</v>
      </c>
      <c r="P18" s="2">
        <v>0.1317567903364034</v>
      </c>
      <c r="Q18" s="2"/>
      <c r="R18" s="2">
        <f t="shared" si="3"/>
        <v>0.13379690190538587</v>
      </c>
      <c r="S18" s="2">
        <f t="shared" si="4"/>
        <v>0.006461198326431458</v>
      </c>
      <c r="T18" s="9">
        <v>0.14</v>
      </c>
      <c r="U18" s="10">
        <v>3</v>
      </c>
      <c r="V18" s="10">
        <f>T18*U18</f>
        <v>0.42000000000000004</v>
      </c>
      <c r="W18" s="8"/>
      <c r="X18" s="8"/>
    </row>
    <row r="19" spans="1:24" ht="12.75">
      <c r="A19" s="1" t="s">
        <v>38</v>
      </c>
      <c r="B19" s="2">
        <v>0.09599741785237524</v>
      </c>
      <c r="C19" s="2">
        <v>0.09185478120051685</v>
      </c>
      <c r="D19" s="2">
        <v>0.09371857589245224</v>
      </c>
      <c r="E19" s="2">
        <v>0.08567023365959389</v>
      </c>
      <c r="F19" s="2">
        <v>0.09434809052154318</v>
      </c>
      <c r="G19" s="2">
        <v>0.085516876910792</v>
      </c>
      <c r="H19" s="2">
        <v>0.08904461413402527</v>
      </c>
      <c r="I19" s="2">
        <v>0.10473275512402574</v>
      </c>
      <c r="J19" s="2">
        <v>0.08794455065787984</v>
      </c>
      <c r="K19" s="2">
        <v>0.09712713156083892</v>
      </c>
      <c r="L19" s="2">
        <v>0.11067821623226745</v>
      </c>
      <c r="M19" s="2">
        <v>0.0821519431160225</v>
      </c>
      <c r="N19" s="2">
        <v>0.08825356231370264</v>
      </c>
      <c r="O19" s="2">
        <v>0.10391245497569282</v>
      </c>
      <c r="P19" s="2">
        <v>0.10187093411276854</v>
      </c>
      <c r="Q19" s="2"/>
      <c r="R19" s="2">
        <f t="shared" si="3"/>
        <v>0.0941881425509665</v>
      </c>
      <c r="S19" s="2">
        <f t="shared" si="4"/>
        <v>0.008227019903830924</v>
      </c>
      <c r="T19" s="9">
        <v>0.09</v>
      </c>
      <c r="U19" s="10">
        <v>3</v>
      </c>
      <c r="V19" s="10">
        <f>T19*U19</f>
        <v>0.27</v>
      </c>
      <c r="W19" s="8"/>
      <c r="X19" s="8"/>
    </row>
    <row r="20" spans="1:24" ht="12.75">
      <c r="A20" s="1" t="s">
        <v>37</v>
      </c>
      <c r="B20" s="2">
        <v>0.015131521538941919</v>
      </c>
      <c r="C20" s="2">
        <v>0.030082623370220257</v>
      </c>
      <c r="D20" s="2">
        <v>0.01376876637091848</v>
      </c>
      <c r="E20" s="2">
        <v>0.014880396567445164</v>
      </c>
      <c r="F20" s="2">
        <v>0.01302035431365048</v>
      </c>
      <c r="G20" s="2">
        <v>0.005221321498864761</v>
      </c>
      <c r="H20" s="2">
        <v>0.02070132322152801</v>
      </c>
      <c r="I20" s="2">
        <v>0.014883905592473178</v>
      </c>
      <c r="J20" s="2">
        <v>0.025124665019246855</v>
      </c>
      <c r="K20" s="2">
        <v>0.012604182743456772</v>
      </c>
      <c r="L20" s="2">
        <v>0.015264875024684741</v>
      </c>
      <c r="M20" s="2">
        <v>0.009971311768661313</v>
      </c>
      <c r="N20" s="2">
        <v>0.01498097146359974</v>
      </c>
      <c r="O20" s="2">
        <v>0.012431220539329487</v>
      </c>
      <c r="P20" s="2">
        <v>0.012459542480591128</v>
      </c>
      <c r="Q20" s="2"/>
      <c r="R20" s="2">
        <f t="shared" si="3"/>
        <v>0.015368465434240818</v>
      </c>
      <c r="S20" s="2">
        <f t="shared" si="4"/>
        <v>0.006010207035214967</v>
      </c>
      <c r="T20" s="9">
        <v>0.02</v>
      </c>
      <c r="U20" s="10">
        <v>3</v>
      </c>
      <c r="V20" s="10">
        <f>T20*U20</f>
        <v>0.06</v>
      </c>
      <c r="W20" s="8"/>
      <c r="X20" s="8"/>
    </row>
    <row r="21" spans="1:24" ht="12.75">
      <c r="A21" s="1" t="s">
        <v>34</v>
      </c>
      <c r="B21" s="2">
        <v>0.015289392494582981</v>
      </c>
      <c r="C21" s="2">
        <v>0.013298461276399914</v>
      </c>
      <c r="D21" s="2">
        <v>0.012380396990385503</v>
      </c>
      <c r="E21" s="2">
        <v>0.010566718918760817</v>
      </c>
      <c r="F21" s="2">
        <v>0.025531248553666296</v>
      </c>
      <c r="G21" s="2">
        <v>0.008531952725380099</v>
      </c>
      <c r="H21" s="2">
        <v>0.020045750925647594</v>
      </c>
      <c r="I21" s="2">
        <v>0.013451722725183598</v>
      </c>
      <c r="J21" s="2">
        <v>0.008643202249280647</v>
      </c>
      <c r="K21" s="2">
        <v>0.011562661690428966</v>
      </c>
      <c r="L21" s="2">
        <v>0.012532111548658192</v>
      </c>
      <c r="M21" s="2">
        <v>0.01062109281495439</v>
      </c>
      <c r="N21" s="2">
        <v>0.012299033250223057</v>
      </c>
      <c r="O21" s="2">
        <v>0.013304657178057075</v>
      </c>
      <c r="P21" s="2">
        <v>0.013334969062389837</v>
      </c>
      <c r="Q21" s="2"/>
      <c r="R21" s="2">
        <f t="shared" si="3"/>
        <v>0.013426224826933264</v>
      </c>
      <c r="S21" s="2">
        <f t="shared" si="4"/>
        <v>0.004337334317855748</v>
      </c>
      <c r="T21" s="9" t="s">
        <v>64</v>
      </c>
      <c r="U21" s="10">
        <v>2</v>
      </c>
      <c r="V21" s="10"/>
      <c r="W21" s="8"/>
      <c r="X21" s="8"/>
    </row>
    <row r="22" spans="1:24" ht="12.75">
      <c r="A22" s="1" t="s">
        <v>65</v>
      </c>
      <c r="B22" s="2">
        <f>SUM(B15:B21)</f>
        <v>4.9972173964104565</v>
      </c>
      <c r="C22" s="2">
        <f aca="true" t="shared" si="5" ref="C22:P22">SUM(C15:C21)</f>
        <v>5.002063578130145</v>
      </c>
      <c r="D22" s="2">
        <f t="shared" si="5"/>
        <v>4.999944516720683</v>
      </c>
      <c r="E22" s="2">
        <f t="shared" si="5"/>
        <v>4.992599702666621</v>
      </c>
      <c r="F22" s="2">
        <f t="shared" si="5"/>
        <v>5.053128628101969</v>
      </c>
      <c r="G22" s="2">
        <f t="shared" si="5"/>
        <v>5.046045155603046</v>
      </c>
      <c r="H22" s="2">
        <f t="shared" si="5"/>
        <v>5.0053732181472546</v>
      </c>
      <c r="I22" s="2">
        <f t="shared" si="5"/>
        <v>4.996317283263733</v>
      </c>
      <c r="J22" s="2">
        <f t="shared" si="5"/>
        <v>4.99225086321568</v>
      </c>
      <c r="K22" s="2">
        <f t="shared" si="5"/>
        <v>4.998978063725696</v>
      </c>
      <c r="L22" s="2">
        <f t="shared" si="5"/>
        <v>4.999077005659616</v>
      </c>
      <c r="M22" s="2">
        <f t="shared" si="5"/>
        <v>4.9922938017864364</v>
      </c>
      <c r="N22" s="2">
        <f t="shared" si="5"/>
        <v>5.004901747434654</v>
      </c>
      <c r="O22" s="2">
        <f t="shared" si="5"/>
        <v>5.006892164958585</v>
      </c>
      <c r="P22" s="2">
        <f t="shared" si="5"/>
        <v>5.003476250248897</v>
      </c>
      <c r="Q22" s="2"/>
      <c r="R22" s="2">
        <f>AVERAGE(B22:P22)</f>
        <v>5.006037291738232</v>
      </c>
      <c r="S22" s="2">
        <f>STDEV(B22:P22)</f>
        <v>0.0183424195386225</v>
      </c>
      <c r="T22" s="9"/>
      <c r="U22" s="10"/>
      <c r="V22" s="7">
        <f>SUM(V15:V21)</f>
        <v>16</v>
      </c>
      <c r="W22" s="8"/>
      <c r="X22" s="8"/>
    </row>
    <row r="23" spans="2:22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18" ht="23.25">
      <c r="A24" s="3"/>
      <c r="B24" s="3" t="s">
        <v>62</v>
      </c>
      <c r="C24" s="3"/>
      <c r="D24" s="3"/>
      <c r="E24" s="6" t="s">
        <v>61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5" ht="23.25">
      <c r="B25" s="1" t="s">
        <v>63</v>
      </c>
      <c r="E25" s="6" t="s">
        <v>66</v>
      </c>
      <c r="N25" s="3" t="s">
        <v>69</v>
      </c>
      <c r="O25" s="3"/>
    </row>
    <row r="26" spans="5:19" ht="18.75">
      <c r="E26" s="1" t="s">
        <v>71</v>
      </c>
      <c r="I26" s="6"/>
      <c r="R26" s="3"/>
      <c r="S26" s="3"/>
    </row>
    <row r="27" spans="9:21" ht="13.5">
      <c r="I27"/>
      <c r="R27" s="3"/>
      <c r="S27" s="3"/>
      <c r="U27" s="3"/>
    </row>
    <row r="28" spans="1:21" ht="12.75">
      <c r="A28" s="1" t="s">
        <v>40</v>
      </c>
      <c r="B28" s="1" t="s">
        <v>41</v>
      </c>
      <c r="C28" s="1" t="s">
        <v>42</v>
      </c>
      <c r="D28" s="1" t="s">
        <v>43</v>
      </c>
      <c r="E28" s="1" t="s">
        <v>44</v>
      </c>
      <c r="F28" s="1" t="s">
        <v>45</v>
      </c>
      <c r="G28" s="1" t="s">
        <v>46</v>
      </c>
      <c r="H28" s="1" t="s">
        <v>47</v>
      </c>
      <c r="R28" s="3"/>
      <c r="S28" s="3"/>
      <c r="U28" s="3"/>
    </row>
    <row r="29" spans="1:21" ht="12.75">
      <c r="A29" s="1" t="s">
        <v>48</v>
      </c>
      <c r="B29" s="1" t="s">
        <v>33</v>
      </c>
      <c r="C29" s="1" t="s">
        <v>49</v>
      </c>
      <c r="D29" s="1">
        <v>20</v>
      </c>
      <c r="E29" s="1">
        <v>10</v>
      </c>
      <c r="F29" s="1">
        <v>600</v>
      </c>
      <c r="G29" s="1">
        <v>-600</v>
      </c>
      <c r="H29" s="1" t="s">
        <v>50</v>
      </c>
      <c r="R29" s="3"/>
      <c r="S29" s="3"/>
      <c r="U29" s="3"/>
    </row>
    <row r="30" spans="1:21" ht="12.75">
      <c r="A30" s="1" t="s">
        <v>48</v>
      </c>
      <c r="B30" s="1" t="s">
        <v>36</v>
      </c>
      <c r="C30" s="1" t="s">
        <v>37</v>
      </c>
      <c r="D30" s="1">
        <v>20</v>
      </c>
      <c r="E30" s="1">
        <v>10</v>
      </c>
      <c r="F30" s="1">
        <v>350</v>
      </c>
      <c r="G30" s="1">
        <v>-350</v>
      </c>
      <c r="H30" s="1" t="s">
        <v>51</v>
      </c>
      <c r="R30" s="3"/>
      <c r="S30" s="3"/>
      <c r="U30" s="3"/>
    </row>
    <row r="31" spans="1:21" ht="12.75">
      <c r="A31" s="1" t="s">
        <v>52</v>
      </c>
      <c r="B31" s="1" t="s">
        <v>34</v>
      </c>
      <c r="C31" s="1" t="s">
        <v>49</v>
      </c>
      <c r="D31" s="1">
        <v>20</v>
      </c>
      <c r="E31" s="1">
        <v>10</v>
      </c>
      <c r="F31" s="1">
        <v>600</v>
      </c>
      <c r="G31" s="1">
        <v>-600</v>
      </c>
      <c r="H31" s="1" t="s">
        <v>50</v>
      </c>
      <c r="R31" s="3"/>
      <c r="S31" s="3"/>
      <c r="U31" s="3"/>
    </row>
    <row r="32" spans="1:21" ht="12.75">
      <c r="A32" s="1" t="s">
        <v>53</v>
      </c>
      <c r="B32" s="1" t="s">
        <v>35</v>
      </c>
      <c r="C32" s="1" t="s">
        <v>49</v>
      </c>
      <c r="D32" s="1">
        <v>20</v>
      </c>
      <c r="E32" s="1">
        <v>10</v>
      </c>
      <c r="F32" s="1">
        <v>500</v>
      </c>
      <c r="G32" s="1">
        <v>-250</v>
      </c>
      <c r="H32" s="1" t="s">
        <v>54</v>
      </c>
      <c r="R32" s="3"/>
      <c r="S32" s="3"/>
      <c r="U32" s="3"/>
    </row>
    <row r="33" spans="1:21" ht="12.75">
      <c r="A33" s="1" t="s">
        <v>53</v>
      </c>
      <c r="B33" s="1" t="s">
        <v>37</v>
      </c>
      <c r="C33" s="1" t="s">
        <v>37</v>
      </c>
      <c r="D33" s="1">
        <v>20</v>
      </c>
      <c r="E33" s="1">
        <v>10</v>
      </c>
      <c r="F33" s="1">
        <v>500</v>
      </c>
      <c r="G33" s="1">
        <v>-500</v>
      </c>
      <c r="H33" s="1" t="s">
        <v>55</v>
      </c>
      <c r="R33" s="3"/>
      <c r="S33" s="3"/>
      <c r="U33" s="3"/>
    </row>
    <row r="34" spans="1:19" ht="12.75">
      <c r="A34" s="1" t="s">
        <v>53</v>
      </c>
      <c r="B34" s="1" t="s">
        <v>38</v>
      </c>
      <c r="C34" s="1" t="s">
        <v>37</v>
      </c>
      <c r="D34" s="1">
        <v>20</v>
      </c>
      <c r="E34" s="1">
        <v>10</v>
      </c>
      <c r="F34" s="1">
        <v>500</v>
      </c>
      <c r="G34" s="1">
        <v>-500</v>
      </c>
      <c r="H34" s="1" t="s">
        <v>56</v>
      </c>
      <c r="R34" s="3"/>
      <c r="S34" s="3"/>
    </row>
    <row r="35" spans="1:19" ht="12.75">
      <c r="A35" s="1" t="s">
        <v>53</v>
      </c>
      <c r="B35" s="1" t="s">
        <v>39</v>
      </c>
      <c r="C35" s="1" t="s">
        <v>37</v>
      </c>
      <c r="D35" s="1">
        <v>20</v>
      </c>
      <c r="E35" s="1">
        <v>10</v>
      </c>
      <c r="F35" s="1">
        <v>500</v>
      </c>
      <c r="G35" s="1">
        <v>-200</v>
      </c>
      <c r="H35" s="1" t="s">
        <v>57</v>
      </c>
      <c r="R35" s="3"/>
      <c r="S35" s="3"/>
    </row>
    <row r="36" spans="18:19" ht="12.75">
      <c r="R36" s="3"/>
      <c r="S36" s="3"/>
    </row>
    <row r="37" spans="18:19" ht="12.75">
      <c r="R37" s="3"/>
      <c r="S37" s="3"/>
    </row>
    <row r="38" spans="1:24" ht="12.75">
      <c r="A38" s="1" t="s">
        <v>60</v>
      </c>
      <c r="B38" s="3" t="s">
        <v>60</v>
      </c>
      <c r="C38" s="3" t="s">
        <v>60</v>
      </c>
      <c r="D38" s="3" t="s">
        <v>60</v>
      </c>
      <c r="E38" s="3" t="s">
        <v>60</v>
      </c>
      <c r="F38" s="3" t="s">
        <v>60</v>
      </c>
      <c r="G38" s="3" t="s">
        <v>60</v>
      </c>
      <c r="H38" s="3" t="s">
        <v>60</v>
      </c>
      <c r="I38" s="3" t="s">
        <v>60</v>
      </c>
      <c r="J38" s="3" t="s">
        <v>60</v>
      </c>
      <c r="K38" s="3" t="s">
        <v>60</v>
      </c>
      <c r="L38" s="3" t="s">
        <v>60</v>
      </c>
      <c r="M38" s="3" t="s">
        <v>60</v>
      </c>
      <c r="N38" s="3" t="s">
        <v>60</v>
      </c>
      <c r="O38" s="3" t="s">
        <v>60</v>
      </c>
      <c r="P38" s="3" t="s">
        <v>60</v>
      </c>
      <c r="Q38" s="3"/>
      <c r="R38" s="3"/>
      <c r="S38" s="3"/>
      <c r="T38" s="10"/>
      <c r="U38" s="10"/>
      <c r="V38" s="10"/>
      <c r="W38" s="8"/>
      <c r="X3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2008-03-21T23:32:35Z</dcterms:created>
  <dcterms:modified xsi:type="dcterms:W3CDTF">2008-03-21T23:35:37Z</dcterms:modified>
  <cp:category/>
  <cp:version/>
  <cp:contentType/>
  <cp:contentStatus/>
</cp:coreProperties>
</file>