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05" windowWidth="15165" windowHeight="1048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<sst xmlns="http://schemas.openxmlformats.org/spreadsheetml/2006/main" count="104" uniqueCount="72">
  <si>
    <t>akermanite61091akermanite61091akermanite61091akermanite61091akermanite61091akermanite61091akermanite61091akermanite61091akermanite61091akermanite61091akermanite61091akermanite61091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</si>
  <si>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</si>
  <si>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</si>
  <si>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</si>
  <si>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</si>
  <si>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</si>
  <si>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</si>
  <si>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</si>
  <si>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</si>
  <si>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</si>
  <si>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</si>
  <si>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#11</t>
  </si>
  <si>
    <t>#12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</si>
  <si>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</si>
  <si>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</si>
  <si>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</si>
  <si>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</si>
  <si>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</si>
  <si>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</si>
  <si>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</si>
  <si>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</si>
  <si>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</si>
  <si>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</si>
  <si>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SiO2</t>
  </si>
  <si>
    <t>K2O</t>
  </si>
  <si>
    <t>CaO</t>
  </si>
  <si>
    <t>TiO2</t>
  </si>
  <si>
    <t>Cr2O3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</si>
  <si>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</si>
  <si>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</si>
  <si>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</si>
  <si>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</si>
  <si>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</si>
  <si>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</si>
  <si>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</si>
  <si>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</si>
  <si>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</si>
  <si>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</si>
  <si>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</si>
  <si>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</si>
  <si>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Mg</t>
  </si>
  <si>
    <t>Al</t>
  </si>
  <si>
    <t>Si</t>
  </si>
  <si>
    <t>K</t>
  </si>
  <si>
    <t>Ca</t>
  </si>
  <si>
    <t>Ti</t>
  </si>
  <si>
    <t>Cr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</si>
  <si>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</si>
  <si>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</si>
  <si>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</si>
  <si>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</si>
  <si>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</si>
  <si>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</si>
  <si>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</si>
  <si>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</si>
  <si>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</si>
  <si>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</si>
  <si>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</si>
  <si>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</si>
  <si>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</si>
  <si>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anor-hk</t>
  </si>
  <si>
    <t>diopside</t>
  </si>
  <si>
    <t>MgF2</t>
  </si>
  <si>
    <t>PET</t>
  </si>
  <si>
    <t>kspar-OR1</t>
  </si>
  <si>
    <t>rutile1</t>
  </si>
  <si>
    <t>chrom-s</t>
  </si>
  <si>
    <t>LIF</t>
  </si>
  <si>
    <t>rhod-791</t>
  </si>
  <si>
    <t>fayalite</t>
  </si>
  <si>
    <r>
      <t>Ca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MgSi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</si>
  <si>
    <r>
      <t>(Ca</t>
    </r>
    <r>
      <rPr>
        <vertAlign val="subscript"/>
        <sz val="14"/>
        <rFont val="Times New Roman"/>
        <family val="1"/>
      </rPr>
      <t>1.64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0.36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(Al</t>
    </r>
    <r>
      <rPr>
        <vertAlign val="subscript"/>
        <sz val="14"/>
        <rFont val="Times New Roman"/>
        <family val="1"/>
      </rPr>
      <t>0.38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0.36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0.26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1.98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7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</si>
</sst>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workbookViewId="0" topLeftCell="A1">
      <selection activeCell="U16" sqref="U16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3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6" ht="12.7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</row>
    <row r="4" spans="1:22" ht="12.75">
      <c r="A4" s="1" t="s">
        <v>23</v>
      </c>
      <c r="B4" s="2">
        <v>42.36</v>
      </c>
      <c r="C4" s="2">
        <v>42.03</v>
      </c>
      <c r="D4" s="2">
        <v>42.26</v>
      </c>
      <c r="E4" s="2">
        <v>41.68</v>
      </c>
      <c r="F4" s="2">
        <v>42</v>
      </c>
      <c r="G4" s="2">
        <v>42.35</v>
      </c>
      <c r="H4" s="2">
        <v>42.14</v>
      </c>
      <c r="I4" s="2">
        <v>42.04</v>
      </c>
      <c r="J4" s="2">
        <v>41.99</v>
      </c>
      <c r="K4" s="2">
        <v>41.44</v>
      </c>
      <c r="L4" s="2">
        <v>41.41</v>
      </c>
      <c r="M4" s="2">
        <v>41.71</v>
      </c>
      <c r="N4" s="2"/>
      <c r="O4" s="2">
        <f>AVERAGE(B4:M4)</f>
        <v>41.950833333333335</v>
      </c>
      <c r="P4" s="2">
        <f>STDEV(B4:M4)</f>
        <v>0.3248904244171815</v>
      </c>
      <c r="Q4" s="2"/>
      <c r="R4" s="2"/>
      <c r="S4" s="2"/>
      <c r="T4" s="2"/>
      <c r="U4" s="2"/>
      <c r="V4" s="2"/>
    </row>
    <row r="5" spans="1:22" ht="12.75">
      <c r="A5" s="1" t="s">
        <v>25</v>
      </c>
      <c r="B5" s="2">
        <v>32.83</v>
      </c>
      <c r="C5" s="2">
        <v>32.64</v>
      </c>
      <c r="D5" s="2">
        <v>32.74</v>
      </c>
      <c r="E5" s="2">
        <v>32.75</v>
      </c>
      <c r="F5" s="2">
        <v>32.84</v>
      </c>
      <c r="G5" s="2">
        <v>32.92</v>
      </c>
      <c r="H5" s="2">
        <v>32.66</v>
      </c>
      <c r="I5" s="2">
        <v>32.61</v>
      </c>
      <c r="J5" s="2">
        <v>33.04</v>
      </c>
      <c r="K5" s="2">
        <v>32.54</v>
      </c>
      <c r="L5" s="2">
        <v>32.42</v>
      </c>
      <c r="M5" s="2">
        <v>32.52</v>
      </c>
      <c r="N5" s="2"/>
      <c r="O5" s="2">
        <f>AVERAGE(B5:M5)</f>
        <v>32.70916666666667</v>
      </c>
      <c r="P5" s="2">
        <f>STDEV(B5:M5)</f>
        <v>0.1792133483929947</v>
      </c>
      <c r="Q5" s="2"/>
      <c r="R5" s="2"/>
      <c r="S5" s="2"/>
      <c r="T5" s="2"/>
      <c r="U5" s="2"/>
      <c r="V5" s="2"/>
    </row>
    <row r="6" spans="1:22" ht="12.75">
      <c r="A6" s="1" t="s">
        <v>29</v>
      </c>
      <c r="B6" s="2">
        <v>9.15</v>
      </c>
      <c r="C6" s="2">
        <v>9.19</v>
      </c>
      <c r="D6" s="2">
        <v>9.15</v>
      </c>
      <c r="E6" s="2">
        <v>9.17</v>
      </c>
      <c r="F6" s="2">
        <v>8.86</v>
      </c>
      <c r="G6" s="2">
        <v>9.08</v>
      </c>
      <c r="H6" s="2">
        <v>9.3</v>
      </c>
      <c r="I6" s="2">
        <v>9.28</v>
      </c>
      <c r="J6" s="2">
        <v>9.23</v>
      </c>
      <c r="K6" s="2">
        <v>9.45</v>
      </c>
      <c r="L6" s="2">
        <v>9.03</v>
      </c>
      <c r="M6" s="2">
        <v>9.37</v>
      </c>
      <c r="N6" s="2"/>
      <c r="O6" s="2">
        <f>AVERAGE(B6:M6)</f>
        <v>9.188333333333334</v>
      </c>
      <c r="P6" s="2">
        <f>STDEV(B6:M6)</f>
        <v>0.15723944296579165</v>
      </c>
      <c r="Q6" s="2"/>
      <c r="R6" s="2"/>
      <c r="S6" s="2"/>
      <c r="T6" s="2"/>
      <c r="U6" s="2"/>
      <c r="V6" s="2"/>
    </row>
    <row r="7" spans="1:22" ht="12.75">
      <c r="A7" s="1" t="s">
        <v>22</v>
      </c>
      <c r="B7" s="2">
        <v>7.4</v>
      </c>
      <c r="C7" s="2">
        <v>7.22</v>
      </c>
      <c r="D7" s="2">
        <v>7.41</v>
      </c>
      <c r="E7" s="2">
        <v>7.37</v>
      </c>
      <c r="F7" s="2">
        <v>7.45</v>
      </c>
      <c r="G7" s="2">
        <v>7.5</v>
      </c>
      <c r="H7" s="2">
        <v>7.39</v>
      </c>
      <c r="I7" s="2">
        <v>7.82</v>
      </c>
      <c r="J7" s="2">
        <v>7.89</v>
      </c>
      <c r="K7" s="2">
        <v>7.89</v>
      </c>
      <c r="L7" s="2">
        <v>7.9</v>
      </c>
      <c r="M7" s="2">
        <v>7.89</v>
      </c>
      <c r="N7" s="2"/>
      <c r="O7" s="2">
        <f>AVERAGE(B7:M7)</f>
        <v>7.594166666666667</v>
      </c>
      <c r="P7" s="2">
        <f>STDEV(B7:M7)</f>
        <v>0.2594209752973494</v>
      </c>
      <c r="Q7" s="2"/>
      <c r="R7" s="2"/>
      <c r="S7" s="2"/>
      <c r="T7" s="2"/>
      <c r="U7" s="2"/>
      <c r="V7" s="2"/>
    </row>
    <row r="8" spans="1:22" ht="12.75">
      <c r="A8" s="1" t="s">
        <v>20</v>
      </c>
      <c r="B8" s="2">
        <v>3.99</v>
      </c>
      <c r="C8" s="2">
        <v>3.72</v>
      </c>
      <c r="D8" s="2">
        <v>3.92</v>
      </c>
      <c r="E8" s="2">
        <v>3.91</v>
      </c>
      <c r="F8" s="2">
        <v>3.9</v>
      </c>
      <c r="G8" s="2">
        <v>4.18</v>
      </c>
      <c r="H8" s="2">
        <v>3.97</v>
      </c>
      <c r="I8" s="2">
        <v>4.1</v>
      </c>
      <c r="J8" s="2">
        <v>4.02</v>
      </c>
      <c r="K8" s="2">
        <v>4.07</v>
      </c>
      <c r="L8" s="2">
        <v>3.88</v>
      </c>
      <c r="M8" s="2">
        <v>4.02</v>
      </c>
      <c r="N8" s="2"/>
      <c r="O8" s="2">
        <f>AVERAGE(B8:M8)</f>
        <v>3.9733333333333327</v>
      </c>
      <c r="P8" s="2">
        <f>STDEV(B8:M8)</f>
        <v>0.11979780946043521</v>
      </c>
      <c r="Q8" s="2"/>
      <c r="R8" s="2"/>
      <c r="S8" s="2"/>
      <c r="T8" s="2"/>
      <c r="U8" s="2"/>
      <c r="V8" s="2"/>
    </row>
    <row r="9" spans="1:22" ht="12.75">
      <c r="A9" s="1" t="s">
        <v>21</v>
      </c>
      <c r="B9" s="2">
        <v>3.84</v>
      </c>
      <c r="C9" s="2">
        <v>3.81</v>
      </c>
      <c r="D9" s="2">
        <v>3.86</v>
      </c>
      <c r="E9" s="2">
        <v>3.82</v>
      </c>
      <c r="F9" s="2">
        <v>3.9</v>
      </c>
      <c r="G9" s="2">
        <v>3.67</v>
      </c>
      <c r="H9" s="2">
        <v>3.76</v>
      </c>
      <c r="I9" s="2">
        <v>3.65</v>
      </c>
      <c r="J9" s="2">
        <v>3.69</v>
      </c>
      <c r="K9" s="2">
        <v>3.62</v>
      </c>
      <c r="L9" s="2">
        <v>3.6</v>
      </c>
      <c r="M9" s="2">
        <v>3.67</v>
      </c>
      <c r="N9" s="2"/>
      <c r="O9" s="2">
        <f>AVERAGE(B9:M9)</f>
        <v>3.740833333333333</v>
      </c>
      <c r="P9" s="2">
        <f>STDEV(B9:M9)</f>
        <v>0.1027316303715362</v>
      </c>
      <c r="Q9" s="2"/>
      <c r="R9" s="2"/>
      <c r="S9" s="2"/>
      <c r="T9" s="2"/>
      <c r="U9" s="2"/>
      <c r="V9" s="2"/>
    </row>
    <row r="10" spans="1:22" ht="12.75">
      <c r="A10" s="1" t="s">
        <v>28</v>
      </c>
      <c r="B10" s="2">
        <v>0.31</v>
      </c>
      <c r="C10" s="2">
        <v>0.17</v>
      </c>
      <c r="D10" s="2">
        <v>0.26</v>
      </c>
      <c r="E10" s="2">
        <v>0.27</v>
      </c>
      <c r="F10" s="2">
        <v>0.3</v>
      </c>
      <c r="G10" s="2">
        <v>0.27</v>
      </c>
      <c r="H10" s="2">
        <v>0.26</v>
      </c>
      <c r="I10" s="2">
        <v>0.2</v>
      </c>
      <c r="J10" s="2">
        <v>0.18</v>
      </c>
      <c r="K10" s="2">
        <v>0.18</v>
      </c>
      <c r="L10" s="2">
        <v>0.26</v>
      </c>
      <c r="M10" s="2">
        <v>0.23</v>
      </c>
      <c r="N10" s="2"/>
      <c r="O10" s="2">
        <f>AVERAGE(B10:M10)</f>
        <v>0.24083333333333334</v>
      </c>
      <c r="P10" s="2">
        <f>STDEV(B10:M10)</f>
        <v>0.04795041630937555</v>
      </c>
      <c r="Q10" s="2"/>
      <c r="R10" s="2"/>
      <c r="S10" s="2"/>
      <c r="T10" s="2"/>
      <c r="U10" s="2"/>
      <c r="V10" s="2"/>
    </row>
    <row r="11" spans="1:22" ht="12.75">
      <c r="A11" s="1" t="s">
        <v>24</v>
      </c>
      <c r="B11" s="2">
        <v>0.03</v>
      </c>
      <c r="C11" s="2">
        <v>0.04</v>
      </c>
      <c r="D11" s="2">
        <v>0.04</v>
      </c>
      <c r="E11" s="2">
        <v>0.04</v>
      </c>
      <c r="F11" s="2">
        <v>0.03</v>
      </c>
      <c r="G11" s="2">
        <v>0.04</v>
      </c>
      <c r="H11" s="2">
        <v>0.03</v>
      </c>
      <c r="I11" s="2">
        <v>0.03</v>
      </c>
      <c r="J11" s="2">
        <v>0.02</v>
      </c>
      <c r="K11" s="2">
        <v>0.02</v>
      </c>
      <c r="L11" s="2">
        <v>0.04</v>
      </c>
      <c r="M11" s="2">
        <v>0.03</v>
      </c>
      <c r="N11" s="2"/>
      <c r="O11" s="2">
        <f>AVERAGE(B11:M11)</f>
        <v>0.0325</v>
      </c>
      <c r="P11" s="2">
        <f>STDEV(B11:M11)</f>
        <v>0.0075377836144440834</v>
      </c>
      <c r="Q11" s="2"/>
      <c r="R11" s="2"/>
      <c r="S11" s="2"/>
      <c r="T11" s="2"/>
      <c r="U11" s="2"/>
      <c r="V11" s="2"/>
    </row>
    <row r="12" spans="1:22" ht="12.75">
      <c r="A12" s="1" t="s">
        <v>26</v>
      </c>
      <c r="B12" s="2">
        <v>0.02</v>
      </c>
      <c r="C12" s="2">
        <v>0.03</v>
      </c>
      <c r="D12" s="2">
        <v>0.05</v>
      </c>
      <c r="E12" s="2">
        <v>0.05</v>
      </c>
      <c r="F12" s="2">
        <v>0</v>
      </c>
      <c r="G12" s="2">
        <v>0.05</v>
      </c>
      <c r="H12" s="2">
        <v>0.04</v>
      </c>
      <c r="I12" s="2">
        <v>0.03</v>
      </c>
      <c r="J12" s="2">
        <v>0.03</v>
      </c>
      <c r="K12" s="2">
        <v>0.02</v>
      </c>
      <c r="L12" s="2">
        <v>0.03</v>
      </c>
      <c r="M12" s="2">
        <v>0.02</v>
      </c>
      <c r="N12" s="2"/>
      <c r="O12" s="2">
        <f>AVERAGE(B12:M12)</f>
        <v>0.03083333333333334</v>
      </c>
      <c r="P12" s="2">
        <f>STDEV(B12:M12)</f>
        <v>0.015050420310248848</v>
      </c>
      <c r="Q12" s="2"/>
      <c r="R12" s="2"/>
      <c r="S12" s="2"/>
      <c r="T12" s="2"/>
      <c r="U12" s="2"/>
      <c r="V12" s="2"/>
    </row>
    <row r="13" spans="1:22" ht="12.75">
      <c r="A13" s="1" t="s">
        <v>27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0.04</v>
      </c>
      <c r="H13" s="2">
        <v>0</v>
      </c>
      <c r="I13" s="2">
        <v>0</v>
      </c>
      <c r="J13" s="2">
        <v>0.05</v>
      </c>
      <c r="K13" s="2">
        <v>0</v>
      </c>
      <c r="L13" s="2">
        <v>0</v>
      </c>
      <c r="M13" s="2">
        <v>0</v>
      </c>
      <c r="N13" s="2"/>
      <c r="O13" s="2">
        <f>AVERAGE(B13:M13)</f>
        <v>0.0075</v>
      </c>
      <c r="P13" s="2">
        <f>STDEV(B13:M13)</f>
        <v>0.01764549903980152</v>
      </c>
      <c r="Q13" s="2"/>
      <c r="R13" s="2"/>
      <c r="S13" s="2"/>
      <c r="T13" s="2"/>
      <c r="U13" s="2"/>
      <c r="V13" s="2"/>
    </row>
    <row r="14" spans="1:22" ht="12.75">
      <c r="A14" s="1" t="s">
        <v>30</v>
      </c>
      <c r="B14" s="2">
        <f>SUM(B4:B13)</f>
        <v>99.93</v>
      </c>
      <c r="C14" s="2">
        <f aca="true" t="shared" si="0" ref="C14:M14">SUM(C4:C13)</f>
        <v>98.85000000000001</v>
      </c>
      <c r="D14" s="2">
        <f t="shared" si="0"/>
        <v>99.69000000000001</v>
      </c>
      <c r="E14" s="2">
        <f t="shared" si="0"/>
        <v>99.06</v>
      </c>
      <c r="F14" s="2">
        <f t="shared" si="0"/>
        <v>99.28000000000002</v>
      </c>
      <c r="G14" s="2">
        <f t="shared" si="0"/>
        <v>100.10000000000001</v>
      </c>
      <c r="H14" s="2">
        <f t="shared" si="0"/>
        <v>99.55000000000001</v>
      </c>
      <c r="I14" s="2">
        <f t="shared" si="0"/>
        <v>99.76</v>
      </c>
      <c r="J14" s="2">
        <f t="shared" si="0"/>
        <v>100.14</v>
      </c>
      <c r="K14" s="2">
        <f t="shared" si="0"/>
        <v>99.22999999999999</v>
      </c>
      <c r="L14" s="2">
        <f t="shared" si="0"/>
        <v>98.57000000000001</v>
      </c>
      <c r="M14" s="2">
        <f t="shared" si="0"/>
        <v>99.46000000000001</v>
      </c>
      <c r="N14" s="2"/>
      <c r="O14" s="2">
        <f>AVERAGE(B14:M14)</f>
        <v>99.46833333333335</v>
      </c>
      <c r="P14" s="2">
        <f>STDEV(B14:M14)</f>
        <v>0.49106254616037726</v>
      </c>
      <c r="Q14" s="2"/>
      <c r="R14" s="2"/>
      <c r="S14" s="2"/>
      <c r="T14" s="2"/>
      <c r="U14" s="2"/>
      <c r="V14" s="2"/>
    </row>
    <row r="15" spans="2:22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2.75">
      <c r="A16" s="1" t="s">
        <v>31</v>
      </c>
      <c r="B16" s="2" t="s">
        <v>32</v>
      </c>
      <c r="C16" s="2" t="s">
        <v>33</v>
      </c>
      <c r="D16" s="2" t="s">
        <v>34</v>
      </c>
      <c r="E16" s="2">
        <v>7</v>
      </c>
      <c r="F16" s="2" t="s">
        <v>35</v>
      </c>
      <c r="G16" s="2" t="s">
        <v>36</v>
      </c>
      <c r="H16" s="2" t="s">
        <v>31</v>
      </c>
      <c r="I16" s="2" t="s">
        <v>37</v>
      </c>
      <c r="J16" s="2" t="s">
        <v>17</v>
      </c>
      <c r="K16" s="2" t="s">
        <v>18</v>
      </c>
      <c r="L16" s="2" t="s">
        <v>38</v>
      </c>
      <c r="M16" s="2" t="s">
        <v>31</v>
      </c>
      <c r="N16" s="2"/>
      <c r="O16" s="2"/>
      <c r="P16" s="2"/>
      <c r="Q16" s="2"/>
      <c r="R16" s="2"/>
      <c r="S16" s="2"/>
      <c r="T16" s="2"/>
      <c r="U16" s="2"/>
      <c r="V16" s="2"/>
    </row>
    <row r="17" spans="1:22" ht="12.75">
      <c r="A17" s="1" t="s">
        <v>42</v>
      </c>
      <c r="B17" s="2">
        <v>1.973</v>
      </c>
      <c r="C17" s="2">
        <v>1.978</v>
      </c>
      <c r="D17" s="2">
        <v>1.971</v>
      </c>
      <c r="E17" s="2">
        <v>1.958</v>
      </c>
      <c r="F17" s="2">
        <v>1.966</v>
      </c>
      <c r="G17" s="2">
        <v>1.968</v>
      </c>
      <c r="H17" s="2">
        <v>1.969</v>
      </c>
      <c r="I17" s="2">
        <v>1.959</v>
      </c>
      <c r="J17" s="2">
        <v>1.95</v>
      </c>
      <c r="K17" s="2">
        <v>1.948</v>
      </c>
      <c r="L17" s="2">
        <v>1.952</v>
      </c>
      <c r="M17" s="2">
        <v>1.953</v>
      </c>
      <c r="N17" s="2"/>
      <c r="O17" s="2">
        <f>AVERAGE(B17:M17)</f>
        <v>1.9620833333333332</v>
      </c>
      <c r="P17" s="2">
        <f>STDEV(B17:M17)</f>
        <v>0.010022323567841687</v>
      </c>
      <c r="Q17" s="4">
        <f>2-Q18</f>
        <v>1.98</v>
      </c>
      <c r="R17" s="2">
        <v>4</v>
      </c>
      <c r="S17" s="2">
        <f>Q17*R17</f>
        <v>7.92</v>
      </c>
      <c r="T17" s="2"/>
      <c r="U17" s="2"/>
      <c r="V17" s="2"/>
    </row>
    <row r="18" spans="1:22" ht="12.75">
      <c r="A18" s="1" t="s">
        <v>41</v>
      </c>
      <c r="B18" s="2">
        <v>0.026999999999999913</v>
      </c>
      <c r="C18" s="2">
        <v>0.02200000000000002</v>
      </c>
      <c r="D18" s="2">
        <v>0.028999999999999915</v>
      </c>
      <c r="E18" s="2">
        <v>0.04200000000000004</v>
      </c>
      <c r="F18" s="2">
        <v>0.03400000000000003</v>
      </c>
      <c r="G18" s="2">
        <v>0.03200000000000003</v>
      </c>
      <c r="H18" s="2">
        <v>0.030999999999999917</v>
      </c>
      <c r="I18" s="2">
        <v>0.040999999999999925</v>
      </c>
      <c r="J18" s="2">
        <v>0.05</v>
      </c>
      <c r="K18" s="2">
        <v>0.052000000000000046</v>
      </c>
      <c r="L18" s="2">
        <v>0.04800000000000004</v>
      </c>
      <c r="M18" s="2">
        <v>0.04699999999999993</v>
      </c>
      <c r="N18" s="2"/>
      <c r="O18" s="2">
        <f aca="true" t="shared" si="1" ref="O18:O26">AVERAGE(B18:M18)</f>
        <v>0.03791666666666665</v>
      </c>
      <c r="P18" s="2">
        <f aca="true" t="shared" si="2" ref="P18:P26">STDEV(B18:M18)</f>
        <v>0.010022323567764616</v>
      </c>
      <c r="Q18" s="4">
        <v>0.02</v>
      </c>
      <c r="R18" s="2">
        <v>3</v>
      </c>
      <c r="S18" s="2">
        <f aca="true" t="shared" si="3" ref="S18:S25">Q18*R18</f>
        <v>0.06</v>
      </c>
      <c r="T18" s="2"/>
      <c r="U18" s="2"/>
      <c r="V18" s="2"/>
    </row>
    <row r="19" spans="2:22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4"/>
      <c r="R19" s="2"/>
      <c r="S19" s="2"/>
      <c r="T19" s="2"/>
      <c r="U19" s="2"/>
      <c r="V19" s="2"/>
    </row>
    <row r="20" spans="1:22" ht="12.75">
      <c r="A20" s="1" t="s">
        <v>41</v>
      </c>
      <c r="B20" s="2">
        <v>0.3790000000000001</v>
      </c>
      <c r="C20" s="2">
        <v>0.378</v>
      </c>
      <c r="D20" s="2">
        <v>0.37800000000000006</v>
      </c>
      <c r="E20" s="2">
        <v>0.36599999999999994</v>
      </c>
      <c r="F20" s="2">
        <v>0.37699999999999995</v>
      </c>
      <c r="G20" s="2">
        <v>0.37899999999999995</v>
      </c>
      <c r="H20" s="2">
        <v>0.37600000000000006</v>
      </c>
      <c r="I20" s="2">
        <v>0.38900000000000007</v>
      </c>
      <c r="J20" s="2">
        <v>0.382</v>
      </c>
      <c r="K20" s="2">
        <v>0.385</v>
      </c>
      <c r="L20" s="2">
        <v>0.39099999999999996</v>
      </c>
      <c r="M20" s="2">
        <v>0.38900000000000007</v>
      </c>
      <c r="N20" s="2"/>
      <c r="O20" s="2">
        <f t="shared" si="1"/>
        <v>0.3807500000000001</v>
      </c>
      <c r="P20" s="2">
        <f t="shared" si="2"/>
        <v>0.006982120021882406</v>
      </c>
      <c r="Q20" s="4">
        <f>1-SUM(Q21:Q22)</f>
        <v>0.38</v>
      </c>
      <c r="R20" s="2">
        <v>3</v>
      </c>
      <c r="S20" s="2">
        <f t="shared" si="3"/>
        <v>1.1400000000000001</v>
      </c>
      <c r="T20" s="2"/>
      <c r="U20" s="2"/>
      <c r="V20" s="2"/>
    </row>
    <row r="21" spans="1:22" ht="12.75">
      <c r="A21" s="1" t="s">
        <v>48</v>
      </c>
      <c r="B21" s="2">
        <v>0.356</v>
      </c>
      <c r="C21" s="2">
        <v>0.362</v>
      </c>
      <c r="D21" s="2">
        <v>0.357</v>
      </c>
      <c r="E21" s="2">
        <v>0.36</v>
      </c>
      <c r="F21" s="2">
        <v>0.347</v>
      </c>
      <c r="G21" s="2">
        <v>0.353</v>
      </c>
      <c r="H21" s="2">
        <v>0.363</v>
      </c>
      <c r="I21" s="2">
        <v>0.362</v>
      </c>
      <c r="J21" s="2">
        <v>0.358</v>
      </c>
      <c r="K21" s="2">
        <v>0.371</v>
      </c>
      <c r="L21" s="2">
        <v>0.356</v>
      </c>
      <c r="M21" s="2">
        <v>0.367</v>
      </c>
      <c r="N21" s="2"/>
      <c r="O21" s="2">
        <f t="shared" si="1"/>
        <v>0.3593333333333333</v>
      </c>
      <c r="P21" s="2">
        <f t="shared" si="2"/>
        <v>0.006358006167365755</v>
      </c>
      <c r="Q21" s="4">
        <v>0.36</v>
      </c>
      <c r="R21" s="2">
        <v>2</v>
      </c>
      <c r="S21" s="2">
        <f t="shared" si="3"/>
        <v>0.72</v>
      </c>
      <c r="T21" s="2"/>
      <c r="U21" s="2"/>
      <c r="V21" s="2"/>
    </row>
    <row r="22" spans="1:22" ht="12.75">
      <c r="A22" s="1" t="s">
        <v>40</v>
      </c>
      <c r="B22" s="2">
        <v>0.267</v>
      </c>
      <c r="C22" s="2">
        <v>0.267</v>
      </c>
      <c r="D22" s="2">
        <v>0.268</v>
      </c>
      <c r="E22" s="2">
        <v>0.267</v>
      </c>
      <c r="F22" s="2">
        <v>0.272</v>
      </c>
      <c r="G22" s="2">
        <v>0.255</v>
      </c>
      <c r="H22" s="2">
        <v>0.262</v>
      </c>
      <c r="I22" s="2">
        <v>0.254</v>
      </c>
      <c r="J22" s="2">
        <v>0.255</v>
      </c>
      <c r="K22" s="2">
        <v>0.254</v>
      </c>
      <c r="L22" s="2">
        <v>0.253</v>
      </c>
      <c r="M22" s="2">
        <v>0.256</v>
      </c>
      <c r="N22" s="2"/>
      <c r="O22" s="2">
        <f t="shared" si="1"/>
        <v>0.2608333333333333</v>
      </c>
      <c r="P22" s="2">
        <f t="shared" si="2"/>
        <v>0.006991336630344532</v>
      </c>
      <c r="Q22" s="4">
        <v>0.26</v>
      </c>
      <c r="R22" s="2">
        <v>2</v>
      </c>
      <c r="S22" s="2">
        <f t="shared" si="3"/>
        <v>0.52</v>
      </c>
      <c r="T22" s="2"/>
      <c r="U22" s="2"/>
      <c r="V22" s="2"/>
    </row>
    <row r="23" spans="2:22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4"/>
      <c r="R23" s="2"/>
      <c r="S23" s="2"/>
      <c r="T23" s="2"/>
      <c r="U23" s="2"/>
      <c r="V23" s="2"/>
    </row>
    <row r="24" spans="1:22" ht="12.75">
      <c r="A24" s="1" t="s">
        <v>44</v>
      </c>
      <c r="B24" s="2">
        <v>1.639</v>
      </c>
      <c r="C24" s="2">
        <v>1.646</v>
      </c>
      <c r="D24" s="2">
        <v>1.636</v>
      </c>
      <c r="E24" s="2">
        <v>1.649</v>
      </c>
      <c r="F24" s="2">
        <v>1.647</v>
      </c>
      <c r="G24" s="2">
        <v>1.639</v>
      </c>
      <c r="H24" s="2">
        <v>1.635</v>
      </c>
      <c r="I24" s="2">
        <v>1.628</v>
      </c>
      <c r="J24" s="2">
        <v>1.644</v>
      </c>
      <c r="K24" s="2">
        <v>1.639</v>
      </c>
      <c r="L24" s="2">
        <v>1.637</v>
      </c>
      <c r="M24" s="2">
        <v>1.632</v>
      </c>
      <c r="N24" s="2"/>
      <c r="O24" s="2">
        <f t="shared" si="1"/>
        <v>1.6392500000000003</v>
      </c>
      <c r="P24" s="2">
        <f t="shared" si="2"/>
        <v>0.006297546419661499</v>
      </c>
      <c r="Q24" s="4">
        <v>1.64</v>
      </c>
      <c r="R24" s="2">
        <v>2</v>
      </c>
      <c r="S24" s="2">
        <f t="shared" si="3"/>
        <v>3.28</v>
      </c>
      <c r="T24" s="2"/>
      <c r="U24" s="2"/>
      <c r="V24" s="2"/>
    </row>
    <row r="25" spans="1:22" ht="12.75">
      <c r="A25" s="1" t="s">
        <v>39</v>
      </c>
      <c r="B25" s="2">
        <v>0.36</v>
      </c>
      <c r="C25" s="2">
        <v>0.339</v>
      </c>
      <c r="D25" s="2">
        <v>0.355</v>
      </c>
      <c r="E25" s="2">
        <v>0.356</v>
      </c>
      <c r="F25" s="2">
        <v>0.354</v>
      </c>
      <c r="G25" s="2">
        <v>0.377</v>
      </c>
      <c r="H25" s="2">
        <v>0.36</v>
      </c>
      <c r="I25" s="2">
        <v>0.37</v>
      </c>
      <c r="J25" s="2">
        <v>0.362</v>
      </c>
      <c r="K25" s="2">
        <v>0.371</v>
      </c>
      <c r="L25" s="2">
        <v>0.355</v>
      </c>
      <c r="M25" s="2">
        <v>0.365</v>
      </c>
      <c r="N25" s="2"/>
      <c r="O25" s="2">
        <f t="shared" si="1"/>
        <v>0.36033333333333334</v>
      </c>
      <c r="P25" s="2">
        <f t="shared" si="2"/>
        <v>0.009911731647013542</v>
      </c>
      <c r="Q25" s="4">
        <v>0.36</v>
      </c>
      <c r="R25" s="2">
        <v>1</v>
      </c>
      <c r="S25" s="2">
        <f t="shared" si="3"/>
        <v>0.36</v>
      </c>
      <c r="T25" s="2"/>
      <c r="U25" s="2"/>
      <c r="V25" s="2"/>
    </row>
    <row r="26" spans="1:22" ht="12.75">
      <c r="A26" s="1" t="s">
        <v>30</v>
      </c>
      <c r="B26" s="2">
        <f>SUM(B17:B25)</f>
        <v>5.001</v>
      </c>
      <c r="C26" s="2">
        <f aca="true" t="shared" si="4" ref="C26:M26">SUM(C17:C25)</f>
        <v>4.992000000000001</v>
      </c>
      <c r="D26" s="2">
        <f t="shared" si="4"/>
        <v>4.994</v>
      </c>
      <c r="E26" s="2">
        <f t="shared" si="4"/>
        <v>4.997999999999999</v>
      </c>
      <c r="F26" s="2">
        <f t="shared" si="4"/>
        <v>4.997</v>
      </c>
      <c r="G26" s="2">
        <f t="shared" si="4"/>
        <v>5.003</v>
      </c>
      <c r="H26" s="2">
        <f t="shared" si="4"/>
        <v>4.996</v>
      </c>
      <c r="I26" s="2">
        <f t="shared" si="4"/>
        <v>5.003</v>
      </c>
      <c r="J26" s="2">
        <f t="shared" si="4"/>
        <v>5.001</v>
      </c>
      <c r="K26" s="2">
        <f t="shared" si="4"/>
        <v>5.02</v>
      </c>
      <c r="L26" s="2">
        <f t="shared" si="4"/>
        <v>4.992000000000001</v>
      </c>
      <c r="M26" s="2">
        <f t="shared" si="4"/>
        <v>5.009</v>
      </c>
      <c r="N26" s="2"/>
      <c r="O26" s="2">
        <f t="shared" si="1"/>
        <v>5.0005</v>
      </c>
      <c r="P26" s="2">
        <f t="shared" si="2"/>
        <v>0.007925792188783165</v>
      </c>
      <c r="Q26" s="2"/>
      <c r="R26" s="2"/>
      <c r="S26" s="5">
        <f>SUM(S17:S25)</f>
        <v>13.999999999999998</v>
      </c>
      <c r="T26" s="2"/>
      <c r="U26" s="2"/>
      <c r="V26" s="2"/>
    </row>
    <row r="27" spans="2:22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2:20" ht="20.25">
      <c r="B28" s="2"/>
      <c r="C28" s="2"/>
      <c r="D28" s="2"/>
      <c r="E28" s="2"/>
      <c r="F28" s="2"/>
      <c r="G28" s="2"/>
      <c r="H28" s="3" t="s">
        <v>70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ht="20.25">
      <c r="H29" s="3" t="s">
        <v>71</v>
      </c>
    </row>
    <row r="32" spans="1:8" ht="12.75">
      <c r="A32" s="1" t="s">
        <v>49</v>
      </c>
      <c r="B32" s="1" t="s">
        <v>50</v>
      </c>
      <c r="C32" s="1" t="s">
        <v>51</v>
      </c>
      <c r="D32" s="1" t="s">
        <v>52</v>
      </c>
      <c r="E32" s="1" t="s">
        <v>53</v>
      </c>
      <c r="F32" s="1" t="s">
        <v>54</v>
      </c>
      <c r="G32" s="1" t="s">
        <v>55</v>
      </c>
      <c r="H32" s="1" t="s">
        <v>56</v>
      </c>
    </row>
    <row r="33" spans="1:8" ht="12.75">
      <c r="A33" s="1" t="s">
        <v>57</v>
      </c>
      <c r="B33" s="1" t="s">
        <v>39</v>
      </c>
      <c r="C33" s="1" t="s">
        <v>58</v>
      </c>
      <c r="D33" s="1">
        <v>20</v>
      </c>
      <c r="E33" s="1">
        <v>10</v>
      </c>
      <c r="F33" s="1">
        <v>600</v>
      </c>
      <c r="G33" s="1">
        <v>-600</v>
      </c>
      <c r="H33" s="1" t="s">
        <v>59</v>
      </c>
    </row>
    <row r="34" spans="1:8" ht="12.75">
      <c r="A34" s="1" t="s">
        <v>57</v>
      </c>
      <c r="B34" s="1" t="s">
        <v>41</v>
      </c>
      <c r="C34" s="1" t="s">
        <v>58</v>
      </c>
      <c r="D34" s="1">
        <v>20</v>
      </c>
      <c r="E34" s="1">
        <v>10</v>
      </c>
      <c r="F34" s="1">
        <v>600</v>
      </c>
      <c r="G34" s="1">
        <v>-600</v>
      </c>
      <c r="H34" s="1" t="s">
        <v>60</v>
      </c>
    </row>
    <row r="35" spans="1:8" ht="12.75">
      <c r="A35" s="1" t="s">
        <v>57</v>
      </c>
      <c r="B35" s="1" t="s">
        <v>42</v>
      </c>
      <c r="C35" s="1" t="s">
        <v>58</v>
      </c>
      <c r="D35" s="1">
        <v>20</v>
      </c>
      <c r="E35" s="1">
        <v>10</v>
      </c>
      <c r="F35" s="1">
        <v>600</v>
      </c>
      <c r="G35" s="1">
        <v>-600</v>
      </c>
      <c r="H35" s="1" t="s">
        <v>61</v>
      </c>
    </row>
    <row r="36" spans="1:8" ht="12.75">
      <c r="A36" s="1" t="s">
        <v>57</v>
      </c>
      <c r="B36" s="1" t="s">
        <v>19</v>
      </c>
      <c r="C36" s="1" t="s">
        <v>58</v>
      </c>
      <c r="D36" s="1">
        <v>20</v>
      </c>
      <c r="E36" s="1">
        <v>10</v>
      </c>
      <c r="F36" s="1">
        <v>600</v>
      </c>
      <c r="G36" s="1">
        <v>-700</v>
      </c>
      <c r="H36" s="1" t="s">
        <v>62</v>
      </c>
    </row>
    <row r="37" spans="1:8" ht="12.75">
      <c r="A37" s="1" t="s">
        <v>57</v>
      </c>
      <c r="B37" s="1" t="s">
        <v>40</v>
      </c>
      <c r="C37" s="1" t="s">
        <v>58</v>
      </c>
      <c r="D37" s="1">
        <v>20</v>
      </c>
      <c r="E37" s="1">
        <v>10</v>
      </c>
      <c r="F37" s="1">
        <v>600</v>
      </c>
      <c r="G37" s="1">
        <v>-600</v>
      </c>
      <c r="H37" s="1" t="s">
        <v>61</v>
      </c>
    </row>
    <row r="38" spans="1:8" ht="12.75">
      <c r="A38" s="1" t="s">
        <v>63</v>
      </c>
      <c r="B38" s="1" t="s">
        <v>43</v>
      </c>
      <c r="C38" s="1" t="s">
        <v>58</v>
      </c>
      <c r="D38" s="1">
        <v>20</v>
      </c>
      <c r="E38" s="1">
        <v>10</v>
      </c>
      <c r="F38" s="1">
        <v>600</v>
      </c>
      <c r="G38" s="1">
        <v>-600</v>
      </c>
      <c r="H38" s="1" t="s">
        <v>64</v>
      </c>
    </row>
    <row r="39" spans="1:8" ht="12.75">
      <c r="A39" s="1" t="s">
        <v>63</v>
      </c>
      <c r="B39" s="1" t="s">
        <v>44</v>
      </c>
      <c r="C39" s="1" t="s">
        <v>58</v>
      </c>
      <c r="D39" s="1">
        <v>20</v>
      </c>
      <c r="E39" s="1">
        <v>10</v>
      </c>
      <c r="F39" s="1">
        <v>600</v>
      </c>
      <c r="G39" s="1">
        <v>-600</v>
      </c>
      <c r="H39" s="1" t="s">
        <v>61</v>
      </c>
    </row>
    <row r="40" spans="1:8" ht="12.75">
      <c r="A40" s="1" t="s">
        <v>63</v>
      </c>
      <c r="B40" s="1" t="s">
        <v>45</v>
      </c>
      <c r="C40" s="1" t="s">
        <v>58</v>
      </c>
      <c r="D40" s="1">
        <v>20</v>
      </c>
      <c r="E40" s="1">
        <v>10</v>
      </c>
      <c r="F40" s="1">
        <v>600</v>
      </c>
      <c r="G40" s="1">
        <v>-600</v>
      </c>
      <c r="H40" s="1" t="s">
        <v>65</v>
      </c>
    </row>
    <row r="41" spans="1:8" ht="12.75">
      <c r="A41" s="1" t="s">
        <v>63</v>
      </c>
      <c r="B41" s="1" t="s">
        <v>46</v>
      </c>
      <c r="C41" s="1" t="s">
        <v>58</v>
      </c>
      <c r="D41" s="1">
        <v>20</v>
      </c>
      <c r="E41" s="1">
        <v>10</v>
      </c>
      <c r="F41" s="1">
        <v>600</v>
      </c>
      <c r="G41" s="1">
        <v>-600</v>
      </c>
      <c r="H41" s="1" t="s">
        <v>66</v>
      </c>
    </row>
    <row r="42" spans="1:8" ht="12.75">
      <c r="A42" s="1" t="s">
        <v>67</v>
      </c>
      <c r="B42" s="1" t="s">
        <v>47</v>
      </c>
      <c r="C42" s="1" t="s">
        <v>58</v>
      </c>
      <c r="D42" s="1">
        <v>20</v>
      </c>
      <c r="E42" s="1">
        <v>10</v>
      </c>
      <c r="F42" s="1">
        <v>500</v>
      </c>
      <c r="G42" s="1">
        <v>-250</v>
      </c>
      <c r="H42" s="1" t="s">
        <v>68</v>
      </c>
    </row>
    <row r="43" spans="1:8" ht="12.75">
      <c r="A43" s="1" t="s">
        <v>67</v>
      </c>
      <c r="B43" s="1" t="s">
        <v>48</v>
      </c>
      <c r="C43" s="1" t="s">
        <v>58</v>
      </c>
      <c r="D43" s="1">
        <v>20</v>
      </c>
      <c r="E43" s="1">
        <v>10</v>
      </c>
      <c r="F43" s="1">
        <v>500</v>
      </c>
      <c r="G43" s="1">
        <v>-250</v>
      </c>
      <c r="H43" s="1" t="s">
        <v>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2007-07-10T22:45:21Z</dcterms:created>
  <dcterms:modified xsi:type="dcterms:W3CDTF">2007-07-10T22:45:24Z</dcterms:modified>
  <cp:category/>
  <cp:version/>
  <cp:contentType/>
  <cp:contentStatus/>
</cp:coreProperties>
</file>