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96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<sst xmlns="http://schemas.openxmlformats.org/spreadsheetml/2006/main" count="80" uniqueCount="50">
  <si>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</si>
  <si>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</si>
  <si>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</si>
  <si>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</si>
  <si>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</si>
  <si>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</si>
  <si>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</si>
  <si>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</si>
  <si>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</si>
  <si>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</si>
  <si>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</si>
  <si>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</si>
  <si>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</si>
  <si>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</si>
  <si>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</si>
  <si>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</si>
  <si>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</si>
  <si>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</si>
  <si>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S</t>
  </si>
  <si>
    <t>Fe</t>
  </si>
  <si>
    <t>Co</t>
  </si>
  <si>
    <t>Ni</t>
  </si>
  <si>
    <t>As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</si>
  <si>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</si>
  <si>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</si>
  <si>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</si>
  <si>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</si>
  <si>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</si>
  <si>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</si>
  <si>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</si>
  <si>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</si>
  <si>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</si>
  <si>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LIF</t>
  </si>
  <si>
    <t>Ka</t>
  </si>
  <si>
    <t>NBS868</t>
  </si>
  <si>
    <t>PET</t>
  </si>
  <si>
    <t>chalcopy</t>
  </si>
  <si>
    <t>ni_2</t>
  </si>
  <si>
    <t>as</t>
  </si>
  <si>
    <t>Sum</t>
  </si>
  <si>
    <t>NiAsS</t>
  </si>
  <si>
    <t>ideal</t>
  </si>
  <si>
    <t>measured</t>
  </si>
  <si>
    <t>gersdorffite R070343</t>
  </si>
  <si>
    <t>average</t>
  </si>
  <si>
    <t>stdev</t>
  </si>
  <si>
    <t>Atom weights</t>
  </si>
  <si>
    <t>Atomic proportions</t>
  </si>
  <si>
    <t>Atom numbers normalized to 3 apfu</t>
  </si>
  <si>
    <r>
      <t>(Ni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Co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1.00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</si>
</sst>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vertAlign val="subscript"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R12" sqref="R12"/>
    </sheetView>
  </sheetViews>
  <sheetFormatPr defaultColWidth="9.00390625" defaultRowHeight="13.5"/>
  <cols>
    <col min="1" max="13" width="5.25390625" style="1" customWidth="1"/>
    <col min="14" max="14" width="4.125" style="1" customWidth="1"/>
    <col min="15" max="16384" width="5.25390625" style="1" customWidth="1"/>
  </cols>
  <sheetData>
    <row r="1" spans="2:4" ht="15.75">
      <c r="B1" s="6" t="s">
        <v>43</v>
      </c>
      <c r="C1" s="4"/>
      <c r="D1" s="4"/>
    </row>
    <row r="2" spans="2:13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6" ht="12.7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1" t="s">
        <v>17</v>
      </c>
      <c r="O3" s="1" t="s">
        <v>44</v>
      </c>
      <c r="P3" s="1" t="s">
        <v>45</v>
      </c>
    </row>
    <row r="4" spans="1:17" ht="12.75">
      <c r="A4" s="2" t="s">
        <v>22</v>
      </c>
      <c r="B4" s="2">
        <v>45.25</v>
      </c>
      <c r="C4" s="2">
        <v>45.23</v>
      </c>
      <c r="D4" s="2">
        <v>44.31</v>
      </c>
      <c r="E4" s="2">
        <v>45.03</v>
      </c>
      <c r="F4" s="2">
        <v>44.1</v>
      </c>
      <c r="G4" s="2">
        <v>43.86</v>
      </c>
      <c r="H4" s="2">
        <v>44.42</v>
      </c>
      <c r="I4" s="2">
        <v>44.79</v>
      </c>
      <c r="J4" s="2">
        <v>45.6</v>
      </c>
      <c r="K4" s="2">
        <v>45.94</v>
      </c>
      <c r="L4" s="2">
        <v>44.44</v>
      </c>
      <c r="M4" s="2">
        <v>44.24</v>
      </c>
      <c r="N4" s="2"/>
      <c r="O4" s="2">
        <f>AVERAGE(B4:M4)</f>
        <v>44.767500000000005</v>
      </c>
      <c r="P4" s="2">
        <f>STDEV(B4:M4)</f>
        <v>0.6444606624567586</v>
      </c>
      <c r="Q4" s="2"/>
    </row>
    <row r="5" spans="1:17" ht="12.75">
      <c r="A5" s="2" t="s">
        <v>21</v>
      </c>
      <c r="B5" s="2">
        <v>34.47</v>
      </c>
      <c r="C5" s="2">
        <v>34.4</v>
      </c>
      <c r="D5" s="2">
        <v>34.03</v>
      </c>
      <c r="E5" s="2">
        <v>33.71</v>
      </c>
      <c r="F5" s="2">
        <v>34.72</v>
      </c>
      <c r="G5" s="2">
        <v>34.52</v>
      </c>
      <c r="H5" s="2">
        <v>33.97</v>
      </c>
      <c r="I5" s="2">
        <v>35.39</v>
      </c>
      <c r="J5" s="2">
        <v>34.49</v>
      </c>
      <c r="K5" s="2">
        <v>34.74</v>
      </c>
      <c r="L5" s="2">
        <v>34.99</v>
      </c>
      <c r="M5" s="2">
        <v>33.99</v>
      </c>
      <c r="N5" s="2"/>
      <c r="O5" s="2">
        <f>AVERAGE(B5:M5)</f>
        <v>34.451666666666675</v>
      </c>
      <c r="P5" s="2">
        <f>STDEV(B5:M5)</f>
        <v>0.47745220290637563</v>
      </c>
      <c r="Q5" s="2"/>
    </row>
    <row r="6" spans="1:17" ht="12.75">
      <c r="A6" s="2" t="s">
        <v>19</v>
      </c>
      <c r="B6" s="2">
        <v>0.49</v>
      </c>
      <c r="C6" s="2">
        <v>0.48</v>
      </c>
      <c r="D6" s="2">
        <v>0.52</v>
      </c>
      <c r="E6" s="2">
        <v>0.63</v>
      </c>
      <c r="F6" s="2">
        <v>0.38</v>
      </c>
      <c r="G6" s="2">
        <v>0.45</v>
      </c>
      <c r="H6" s="2">
        <v>0.63</v>
      </c>
      <c r="I6" s="2">
        <v>0.31</v>
      </c>
      <c r="J6" s="2">
        <v>0.3</v>
      </c>
      <c r="K6" s="2">
        <v>0.34</v>
      </c>
      <c r="L6" s="2">
        <v>0.28</v>
      </c>
      <c r="M6" s="2">
        <v>0.71</v>
      </c>
      <c r="N6" s="2"/>
      <c r="O6" s="2">
        <f>AVERAGE(B6:M6)</f>
        <v>0.46</v>
      </c>
      <c r="P6" s="2">
        <f>STDEV(B6:M6)</f>
        <v>0.14352700094407322</v>
      </c>
      <c r="Q6" s="2"/>
    </row>
    <row r="7" spans="1:17" ht="12.75">
      <c r="A7" s="2" t="s">
        <v>20</v>
      </c>
      <c r="B7" s="2">
        <v>0.31</v>
      </c>
      <c r="C7" s="2">
        <v>0.29</v>
      </c>
      <c r="D7" s="2">
        <v>0.27</v>
      </c>
      <c r="E7" s="2">
        <v>0.46</v>
      </c>
      <c r="F7" s="2">
        <v>0.16</v>
      </c>
      <c r="G7" s="2">
        <v>0.24</v>
      </c>
      <c r="H7" s="2">
        <v>0.47</v>
      </c>
      <c r="I7" s="2">
        <v>0.09</v>
      </c>
      <c r="J7" s="2">
        <v>0.22</v>
      </c>
      <c r="K7" s="2">
        <v>0.25</v>
      </c>
      <c r="L7" s="2">
        <v>0.25</v>
      </c>
      <c r="M7" s="2">
        <v>0.4</v>
      </c>
      <c r="N7" s="2"/>
      <c r="O7" s="2">
        <f>AVERAGE(B7:M7)</f>
        <v>0.2841666666666667</v>
      </c>
      <c r="P7" s="2">
        <f>STDEV(B7:M7)</f>
        <v>0.113334447409854</v>
      </c>
      <c r="Q7" s="2"/>
    </row>
    <row r="8" spans="1:17" ht="12.75">
      <c r="A8" s="2" t="s">
        <v>18</v>
      </c>
      <c r="B8" s="2">
        <v>19.33</v>
      </c>
      <c r="C8" s="2">
        <v>19.27</v>
      </c>
      <c r="D8" s="2">
        <v>19.36</v>
      </c>
      <c r="E8" s="2">
        <v>19.26</v>
      </c>
      <c r="F8" s="2">
        <v>19.41</v>
      </c>
      <c r="G8" s="2">
        <v>19.37</v>
      </c>
      <c r="H8" s="2">
        <v>19.27</v>
      </c>
      <c r="I8" s="2">
        <v>19.41</v>
      </c>
      <c r="J8" s="2">
        <v>19.24</v>
      </c>
      <c r="K8" s="2">
        <v>19.2</v>
      </c>
      <c r="L8" s="2">
        <v>19.28</v>
      </c>
      <c r="M8" s="2">
        <v>19.28</v>
      </c>
      <c r="N8" s="2"/>
      <c r="O8" s="2">
        <f>AVERAGE(B8:M8)</f>
        <v>19.30666666666667</v>
      </c>
      <c r="P8" s="2">
        <f>STDEV(B8:M8)</f>
        <v>0.06800178250770639</v>
      </c>
      <c r="Q8" s="2"/>
    </row>
    <row r="9" spans="1:17" ht="12.75">
      <c r="A9" s="1" t="s">
        <v>23</v>
      </c>
      <c r="B9" s="2">
        <f>SUM(B4:B8)</f>
        <v>99.85</v>
      </c>
      <c r="C9" s="2">
        <f aca="true" t="shared" si="0" ref="C9:M9">SUM(C4:C8)</f>
        <v>99.67</v>
      </c>
      <c r="D9" s="2">
        <f t="shared" si="0"/>
        <v>98.49</v>
      </c>
      <c r="E9" s="2">
        <f t="shared" si="0"/>
        <v>99.09</v>
      </c>
      <c r="F9" s="2">
        <f t="shared" si="0"/>
        <v>98.76999999999998</v>
      </c>
      <c r="G9" s="2">
        <f t="shared" si="0"/>
        <v>98.44</v>
      </c>
      <c r="H9" s="2">
        <f t="shared" si="0"/>
        <v>98.75999999999999</v>
      </c>
      <c r="I9" s="2">
        <f t="shared" si="0"/>
        <v>99.99000000000001</v>
      </c>
      <c r="J9" s="2">
        <f t="shared" si="0"/>
        <v>99.85</v>
      </c>
      <c r="K9" s="2">
        <f t="shared" si="0"/>
        <v>100.47000000000001</v>
      </c>
      <c r="L9" s="2">
        <f t="shared" si="0"/>
        <v>99.24000000000001</v>
      </c>
      <c r="M9" s="2">
        <f t="shared" si="0"/>
        <v>98.62</v>
      </c>
      <c r="N9" s="2"/>
      <c r="O9" s="2">
        <f>AVERAGE(B9:M9)</f>
        <v>99.26999999999998</v>
      </c>
      <c r="P9" s="2">
        <f>STDEV(B9:M9)</f>
        <v>0.6778575876211911</v>
      </c>
      <c r="Q9" s="2"/>
    </row>
    <row r="10" spans="2:17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1" t="s">
        <v>46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1" t="s">
        <v>22</v>
      </c>
      <c r="B12" s="2">
        <v>74.921</v>
      </c>
      <c r="C12" s="2">
        <v>74.921</v>
      </c>
      <c r="D12" s="2">
        <v>74.921</v>
      </c>
      <c r="E12" s="2">
        <v>74.921</v>
      </c>
      <c r="F12" s="2">
        <v>74.921</v>
      </c>
      <c r="G12" s="2">
        <v>74.921</v>
      </c>
      <c r="H12" s="2">
        <v>74.921</v>
      </c>
      <c r="I12" s="2">
        <v>74.921</v>
      </c>
      <c r="J12" s="2">
        <v>74.921</v>
      </c>
      <c r="K12" s="2">
        <v>74.921</v>
      </c>
      <c r="L12" s="2">
        <v>74.921</v>
      </c>
      <c r="M12" s="2">
        <v>74.921</v>
      </c>
      <c r="N12" s="2"/>
      <c r="O12" s="2"/>
      <c r="P12" s="2"/>
      <c r="Q12" s="2"/>
    </row>
    <row r="13" spans="1:17" ht="12.75">
      <c r="A13" s="1" t="s">
        <v>21</v>
      </c>
      <c r="B13" s="2">
        <v>58.693</v>
      </c>
      <c r="C13" s="2">
        <v>58.693</v>
      </c>
      <c r="D13" s="2">
        <v>58.693</v>
      </c>
      <c r="E13" s="2">
        <v>58.693</v>
      </c>
      <c r="F13" s="2">
        <v>58.693</v>
      </c>
      <c r="G13" s="2">
        <v>58.693</v>
      </c>
      <c r="H13" s="2">
        <v>58.693</v>
      </c>
      <c r="I13" s="2">
        <v>58.693</v>
      </c>
      <c r="J13" s="2">
        <v>58.693</v>
      </c>
      <c r="K13" s="2">
        <v>58.693</v>
      </c>
      <c r="L13" s="2">
        <v>58.693</v>
      </c>
      <c r="M13" s="2">
        <v>58.693</v>
      </c>
      <c r="N13" s="2"/>
      <c r="O13" s="2"/>
      <c r="P13" s="2"/>
      <c r="Q13" s="2"/>
    </row>
    <row r="14" spans="1:17" ht="12.75">
      <c r="A14" s="1" t="s">
        <v>19</v>
      </c>
      <c r="B14" s="2">
        <v>55.845</v>
      </c>
      <c r="C14" s="2">
        <v>55.845</v>
      </c>
      <c r="D14" s="2">
        <v>55.845</v>
      </c>
      <c r="E14" s="2">
        <v>55.845</v>
      </c>
      <c r="F14" s="2">
        <v>55.845</v>
      </c>
      <c r="G14" s="2">
        <v>55.845</v>
      </c>
      <c r="H14" s="2">
        <v>55.845</v>
      </c>
      <c r="I14" s="2">
        <v>55.845</v>
      </c>
      <c r="J14" s="2">
        <v>55.845</v>
      </c>
      <c r="K14" s="2">
        <v>55.845</v>
      </c>
      <c r="L14" s="2">
        <v>55.845</v>
      </c>
      <c r="M14" s="2">
        <v>55.845</v>
      </c>
      <c r="N14" s="2"/>
      <c r="O14" s="2"/>
      <c r="P14" s="2"/>
      <c r="Q14" s="2"/>
    </row>
    <row r="15" spans="1:17" ht="12.75">
      <c r="A15" s="1" t="s">
        <v>20</v>
      </c>
      <c r="B15" s="2">
        <v>58.933</v>
      </c>
      <c r="C15" s="2">
        <v>58.933</v>
      </c>
      <c r="D15" s="2">
        <v>58.933</v>
      </c>
      <c r="E15" s="2">
        <v>58.933</v>
      </c>
      <c r="F15" s="2">
        <v>58.933</v>
      </c>
      <c r="G15" s="2">
        <v>58.933</v>
      </c>
      <c r="H15" s="2">
        <v>58.933</v>
      </c>
      <c r="I15" s="2">
        <v>58.933</v>
      </c>
      <c r="J15" s="2">
        <v>58.933</v>
      </c>
      <c r="K15" s="2">
        <v>58.933</v>
      </c>
      <c r="L15" s="2">
        <v>58.933</v>
      </c>
      <c r="M15" s="2">
        <v>58.933</v>
      </c>
      <c r="N15" s="2"/>
      <c r="O15" s="2"/>
      <c r="P15" s="2"/>
      <c r="Q15" s="2"/>
    </row>
    <row r="16" spans="1:17" ht="12.75">
      <c r="A16" s="1" t="s">
        <v>18</v>
      </c>
      <c r="B16" s="2">
        <v>32.065</v>
      </c>
      <c r="C16" s="2">
        <v>32.065</v>
      </c>
      <c r="D16" s="2">
        <v>32.065</v>
      </c>
      <c r="E16" s="2">
        <v>32.065</v>
      </c>
      <c r="F16" s="2">
        <v>32.065</v>
      </c>
      <c r="G16" s="2">
        <v>32.065</v>
      </c>
      <c r="H16" s="2">
        <v>32.065</v>
      </c>
      <c r="I16" s="2">
        <v>32.065</v>
      </c>
      <c r="J16" s="2">
        <v>32.065</v>
      </c>
      <c r="K16" s="2">
        <v>32.065</v>
      </c>
      <c r="L16" s="2">
        <v>32.065</v>
      </c>
      <c r="M16" s="2">
        <v>32.065</v>
      </c>
      <c r="N16" s="2"/>
      <c r="O16" s="2"/>
      <c r="P16" s="2"/>
      <c r="Q16" s="2"/>
    </row>
    <row r="17" spans="2:17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1" t="s">
        <v>47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1" t="s">
        <v>22</v>
      </c>
      <c r="B19" s="2">
        <f>B4/B12</f>
        <v>0.6039695145553315</v>
      </c>
      <c r="C19" s="2">
        <f aca="true" t="shared" si="1" ref="C19:M19">C4/C12</f>
        <v>0.6037025667035943</v>
      </c>
      <c r="D19" s="2">
        <f t="shared" si="1"/>
        <v>0.5914229655236849</v>
      </c>
      <c r="E19" s="2">
        <f t="shared" si="1"/>
        <v>0.6010330881862228</v>
      </c>
      <c r="F19" s="2">
        <f t="shared" si="1"/>
        <v>0.5886200130804446</v>
      </c>
      <c r="G19" s="2">
        <f t="shared" si="1"/>
        <v>0.5854166388595987</v>
      </c>
      <c r="H19" s="2">
        <f t="shared" si="1"/>
        <v>0.5928911787082393</v>
      </c>
      <c r="I19" s="2">
        <f t="shared" si="1"/>
        <v>0.5978297139653768</v>
      </c>
      <c r="J19" s="2">
        <f t="shared" si="1"/>
        <v>0.608641101960732</v>
      </c>
      <c r="K19" s="2">
        <f t="shared" si="1"/>
        <v>0.6131792154402637</v>
      </c>
      <c r="L19" s="2">
        <f t="shared" si="1"/>
        <v>0.5931581265599765</v>
      </c>
      <c r="M19" s="2">
        <f t="shared" si="1"/>
        <v>0.5904886480426048</v>
      </c>
      <c r="N19" s="2"/>
      <c r="O19" s="2"/>
      <c r="P19" s="2"/>
      <c r="Q19" s="2"/>
    </row>
    <row r="20" spans="1:17" ht="12.75">
      <c r="A20" s="1" t="s">
        <v>21</v>
      </c>
      <c r="B20" s="2">
        <f>B5/B13</f>
        <v>0.5872932036188302</v>
      </c>
      <c r="C20" s="2">
        <f>C5/C13</f>
        <v>0.5861005571362854</v>
      </c>
      <c r="D20" s="2">
        <f>D5/D13</f>
        <v>0.5797965685856917</v>
      </c>
      <c r="E20" s="2">
        <f>E5/E13</f>
        <v>0.5743444703797728</v>
      </c>
      <c r="F20" s="2">
        <f>F5/F13</f>
        <v>0.5915526553422044</v>
      </c>
      <c r="G20" s="2">
        <f>G5/G13</f>
        <v>0.5881450939635051</v>
      </c>
      <c r="H20" s="2">
        <f>H5/H13</f>
        <v>0.5787743001720819</v>
      </c>
      <c r="I20" s="2">
        <f>I5/I13</f>
        <v>0.6029679859608471</v>
      </c>
      <c r="J20" s="2">
        <f>J5/J13</f>
        <v>0.5876339597567002</v>
      </c>
      <c r="K20" s="2">
        <f>K5/K13</f>
        <v>0.5918934114800743</v>
      </c>
      <c r="L20" s="2">
        <f>L5/L13</f>
        <v>0.5961528632034485</v>
      </c>
      <c r="M20" s="2">
        <f>M5/M13</f>
        <v>0.5791150563099519</v>
      </c>
      <c r="N20" s="2"/>
      <c r="O20" s="2"/>
      <c r="P20" s="2"/>
      <c r="Q20" s="2"/>
    </row>
    <row r="21" spans="1:17" ht="12.75">
      <c r="A21" s="1" t="s">
        <v>19</v>
      </c>
      <c r="B21" s="2">
        <f>B6/B14</f>
        <v>0.0087742859700958</v>
      </c>
      <c r="C21" s="2">
        <f>C6/C14</f>
        <v>0.008595218909481601</v>
      </c>
      <c r="D21" s="2">
        <f>D6/D14</f>
        <v>0.009311487151938401</v>
      </c>
      <c r="E21" s="2">
        <f>E6/E14</f>
        <v>0.011281224818694601</v>
      </c>
      <c r="F21" s="2">
        <f>F6/F14</f>
        <v>0.0068045483033396005</v>
      </c>
      <c r="G21" s="2">
        <f>G6/G14</f>
        <v>0.008058017727639002</v>
      </c>
      <c r="H21" s="2">
        <f>H6/H14</f>
        <v>0.011281224818694601</v>
      </c>
      <c r="I21" s="2">
        <f>I6/I14</f>
        <v>0.005551078879040201</v>
      </c>
      <c r="J21" s="2">
        <f>J6/J14</f>
        <v>0.005372011818426</v>
      </c>
      <c r="K21" s="2">
        <f>K6/K14</f>
        <v>0.006088280060882801</v>
      </c>
      <c r="L21" s="2">
        <f>L6/L14</f>
        <v>0.005013877697197601</v>
      </c>
      <c r="M21" s="2">
        <f>M6/M14</f>
        <v>0.012713761303608202</v>
      </c>
      <c r="N21" s="2"/>
      <c r="O21" s="2"/>
      <c r="P21" s="2"/>
      <c r="Q21" s="2"/>
    </row>
    <row r="22" spans="1:17" ht="12.75">
      <c r="A22" s="1" t="s">
        <v>20</v>
      </c>
      <c r="B22" s="2">
        <f aca="true" t="shared" si="2" ref="B22:M23">B7/B15</f>
        <v>0.005260210747798347</v>
      </c>
      <c r="C22" s="2">
        <f t="shared" si="2"/>
        <v>0.004920842312456518</v>
      </c>
      <c r="D22" s="2">
        <f t="shared" si="2"/>
        <v>0.00458147387711469</v>
      </c>
      <c r="E22" s="2">
        <f t="shared" si="2"/>
        <v>0.0078054740128620645</v>
      </c>
      <c r="F22" s="2">
        <f t="shared" si="2"/>
        <v>0.002714947482734631</v>
      </c>
      <c r="G22" s="2">
        <f t="shared" si="2"/>
        <v>0.004072421224101946</v>
      </c>
      <c r="H22" s="2">
        <f t="shared" si="2"/>
        <v>0.007975158230532978</v>
      </c>
      <c r="I22" s="2">
        <f t="shared" si="2"/>
        <v>0.0015271579590382298</v>
      </c>
      <c r="J22" s="2">
        <f t="shared" si="2"/>
        <v>0.0037330527887601173</v>
      </c>
      <c r="K22" s="2">
        <f t="shared" si="2"/>
        <v>0.004242105441772861</v>
      </c>
      <c r="L22" s="2">
        <f t="shared" si="2"/>
        <v>0.004242105441772861</v>
      </c>
      <c r="M22" s="2">
        <f t="shared" si="2"/>
        <v>0.006787368706836577</v>
      </c>
      <c r="N22" s="2"/>
      <c r="O22" s="2"/>
      <c r="P22" s="2"/>
      <c r="Q22" s="2"/>
    </row>
    <row r="23" spans="1:17" ht="12.75">
      <c r="A23" s="1" t="s">
        <v>18</v>
      </c>
      <c r="B23" s="2">
        <f aca="true" t="shared" si="3" ref="B23:M23">B8/B16</f>
        <v>0.6028379853422735</v>
      </c>
      <c r="C23" s="2">
        <f t="shared" si="3"/>
        <v>0.6009667862154998</v>
      </c>
      <c r="D23" s="2">
        <f t="shared" si="3"/>
        <v>0.6037735849056604</v>
      </c>
      <c r="E23" s="2">
        <f t="shared" si="3"/>
        <v>0.6006549196943709</v>
      </c>
      <c r="F23" s="2">
        <f t="shared" si="3"/>
        <v>0.6053329175113052</v>
      </c>
      <c r="G23" s="2">
        <f t="shared" si="3"/>
        <v>0.6040854514267894</v>
      </c>
      <c r="H23" s="2">
        <f t="shared" si="3"/>
        <v>0.6009667862154998</v>
      </c>
      <c r="I23" s="2">
        <f t="shared" si="3"/>
        <v>0.6053329175113052</v>
      </c>
      <c r="J23" s="2">
        <f t="shared" si="3"/>
        <v>0.6000311866521129</v>
      </c>
      <c r="K23" s="2">
        <f t="shared" si="3"/>
        <v>0.5987837205675971</v>
      </c>
      <c r="L23" s="2">
        <f t="shared" si="3"/>
        <v>0.6012786527366288</v>
      </c>
      <c r="M23" s="2">
        <f t="shared" si="3"/>
        <v>0.6012786527366288</v>
      </c>
      <c r="N23" s="2"/>
      <c r="O23" s="2"/>
      <c r="P23" s="2"/>
      <c r="Q23" s="2"/>
    </row>
    <row r="24" spans="1:17" ht="12.75">
      <c r="A24" s="1" t="s">
        <v>39</v>
      </c>
      <c r="B24" s="2">
        <f>SUM(B19:B23)</f>
        <v>1.8081352002343296</v>
      </c>
      <c r="C24" s="2">
        <f aca="true" t="shared" si="4" ref="C24:M24">SUM(C19:C23)</f>
        <v>1.8042859712773174</v>
      </c>
      <c r="D24" s="2">
        <f t="shared" si="4"/>
        <v>1.7888860800440898</v>
      </c>
      <c r="E24" s="2">
        <f t="shared" si="4"/>
        <v>1.7951191770919233</v>
      </c>
      <c r="F24" s="2">
        <f t="shared" si="4"/>
        <v>1.7950250817200284</v>
      </c>
      <c r="G24" s="2">
        <f t="shared" si="4"/>
        <v>1.7897776232016342</v>
      </c>
      <c r="H24" s="2">
        <f t="shared" si="4"/>
        <v>1.7918886481450484</v>
      </c>
      <c r="I24" s="2">
        <f t="shared" si="4"/>
        <v>1.8132088542756075</v>
      </c>
      <c r="J24" s="2">
        <f t="shared" si="4"/>
        <v>1.8054113129767309</v>
      </c>
      <c r="K24" s="2">
        <f t="shared" si="4"/>
        <v>1.8141867329905907</v>
      </c>
      <c r="L24" s="2">
        <f t="shared" si="4"/>
        <v>1.799845625639024</v>
      </c>
      <c r="M24" s="2">
        <f t="shared" si="4"/>
        <v>1.7903834870996302</v>
      </c>
      <c r="N24" s="2"/>
      <c r="O24" s="2"/>
      <c r="P24" s="2"/>
      <c r="Q24" s="2"/>
    </row>
    <row r="25" spans="2:17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1" t="s">
        <v>48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 t="s">
        <v>44</v>
      </c>
      <c r="P26" s="1" t="s">
        <v>45</v>
      </c>
      <c r="Q26" s="2"/>
    </row>
    <row r="27" spans="1:17" ht="12.75">
      <c r="A27" s="1" t="s">
        <v>22</v>
      </c>
      <c r="B27" s="2">
        <f>B19*3/B24</f>
        <v>1.002086870180491</v>
      </c>
      <c r="C27" s="2">
        <f aca="true" t="shared" si="5" ref="C27:M27">C19*3/C24</f>
        <v>1.0037808467959413</v>
      </c>
      <c r="D27" s="2">
        <f t="shared" si="5"/>
        <v>0.9918288908186513</v>
      </c>
      <c r="E27" s="2">
        <f t="shared" si="5"/>
        <v>1.0044454360293074</v>
      </c>
      <c r="F27" s="2">
        <f t="shared" si="5"/>
        <v>0.9837522925023711</v>
      </c>
      <c r="G27" s="2">
        <f t="shared" si="5"/>
        <v>0.9812671104006417</v>
      </c>
      <c r="H27" s="2">
        <f t="shared" si="5"/>
        <v>0.9926250372566338</v>
      </c>
      <c r="I27" s="2">
        <f t="shared" si="5"/>
        <v>0.989124412042784</v>
      </c>
      <c r="J27" s="2">
        <f t="shared" si="5"/>
        <v>1.0113613960198606</v>
      </c>
      <c r="K27" s="2">
        <f t="shared" si="5"/>
        <v>1.0139737067134267</v>
      </c>
      <c r="L27" s="2">
        <f t="shared" si="5"/>
        <v>0.9886816704338951</v>
      </c>
      <c r="M27" s="2">
        <f t="shared" si="5"/>
        <v>0.9894338039262964</v>
      </c>
      <c r="N27" s="2"/>
      <c r="O27" s="5">
        <f>AVERAGE(B27:M27)</f>
        <v>0.996030122760025</v>
      </c>
      <c r="P27" s="2">
        <f>STDEV(B27:M27)</f>
        <v>0.010735379807826712</v>
      </c>
      <c r="Q27" s="2"/>
    </row>
    <row r="28" spans="1:17" ht="12.75">
      <c r="A28" s="1" t="s">
        <v>21</v>
      </c>
      <c r="B28" s="2">
        <f>B20*3/B24</f>
        <v>0.9744180693059654</v>
      </c>
      <c r="C28" s="2">
        <f aca="true" t="shared" si="6" ref="C28:M28">C20*3/C24</f>
        <v>0.9745138516839948</v>
      </c>
      <c r="D28" s="2">
        <f t="shared" si="6"/>
        <v>0.972331175898135</v>
      </c>
      <c r="E28" s="2">
        <f t="shared" si="6"/>
        <v>0.9598434650620894</v>
      </c>
      <c r="F28" s="2">
        <f t="shared" si="6"/>
        <v>0.9886535759857465</v>
      </c>
      <c r="G28" s="2">
        <f t="shared" si="6"/>
        <v>0.9858405083499785</v>
      </c>
      <c r="H28" s="2">
        <f t="shared" si="6"/>
        <v>0.968990401448034</v>
      </c>
      <c r="I28" s="2">
        <f t="shared" si="6"/>
        <v>0.9976258132741216</v>
      </c>
      <c r="J28" s="2">
        <f t="shared" si="6"/>
        <v>0.9764544326264681</v>
      </c>
      <c r="K28" s="2">
        <f t="shared" si="6"/>
        <v>0.9787747877050718</v>
      </c>
      <c r="L28" s="2">
        <f t="shared" si="6"/>
        <v>0.99367332627506</v>
      </c>
      <c r="M28" s="2">
        <f t="shared" si="6"/>
        <v>0.9703760012578673</v>
      </c>
      <c r="N28" s="2"/>
      <c r="O28" s="5">
        <f>AVERAGE(B28:M28)</f>
        <v>0.9784579507393777</v>
      </c>
      <c r="P28" s="2">
        <f>STDEV(B28:M28)</f>
        <v>0.011005566408606967</v>
      </c>
      <c r="Q28" s="2"/>
    </row>
    <row r="29" spans="1:17" ht="12.75">
      <c r="A29" s="1" t="s">
        <v>19</v>
      </c>
      <c r="B29" s="2">
        <f>B21*3/B24</f>
        <v>0.014558014194334596</v>
      </c>
      <c r="C29" s="2">
        <f aca="true" t="shared" si="7" ref="C29:M29">C21*3/C24</f>
        <v>0.01429133581867304</v>
      </c>
      <c r="D29" s="2">
        <f t="shared" si="7"/>
        <v>0.015615561978729646</v>
      </c>
      <c r="E29" s="2">
        <f t="shared" si="7"/>
        <v>0.01885316300331115</v>
      </c>
      <c r="F29" s="2">
        <f t="shared" si="7"/>
        <v>0.011372345221192143</v>
      </c>
      <c r="G29" s="2">
        <f t="shared" si="7"/>
        <v>0.013506735624324868</v>
      </c>
      <c r="H29" s="2">
        <f t="shared" si="7"/>
        <v>0.018887152664937384</v>
      </c>
      <c r="I29" s="2">
        <f t="shared" si="7"/>
        <v>0.009184400681615749</v>
      </c>
      <c r="J29" s="2">
        <f t="shared" si="7"/>
        <v>0.008926517375537079</v>
      </c>
      <c r="K29" s="2">
        <f t="shared" si="7"/>
        <v>0.0100677840106017</v>
      </c>
      <c r="L29" s="2">
        <f t="shared" si="7"/>
        <v>0.008357179569915815</v>
      </c>
      <c r="M29" s="2">
        <f t="shared" si="7"/>
        <v>0.021303415824401057</v>
      </c>
      <c r="N29" s="2"/>
      <c r="O29" s="5">
        <f>AVERAGE(B29:M29)</f>
        <v>0.013743633830631187</v>
      </c>
      <c r="P29" s="2">
        <f>STDEV(B29:M29)</f>
        <v>0.004331457823825878</v>
      </c>
      <c r="Q29" s="2"/>
    </row>
    <row r="30" spans="1:17" ht="12.75">
      <c r="A30" s="1" t="s">
        <v>20</v>
      </c>
      <c r="B30" s="2">
        <f>B22*3/B24</f>
        <v>0.008727573160098822</v>
      </c>
      <c r="C30" s="2">
        <f aca="true" t="shared" si="8" ref="C30:M30">C22*3/C24</f>
        <v>0.008181921919460829</v>
      </c>
      <c r="D30" s="2">
        <f t="shared" si="8"/>
        <v>0.007683229124911811</v>
      </c>
      <c r="E30" s="2">
        <f t="shared" si="8"/>
        <v>0.013044494392021695</v>
      </c>
      <c r="F30" s="2">
        <f t="shared" si="8"/>
        <v>0.004537453281933724</v>
      </c>
      <c r="G30" s="2">
        <f t="shared" si="8"/>
        <v>0.006826134997961954</v>
      </c>
      <c r="H30" s="2">
        <f t="shared" si="8"/>
        <v>0.013352099036045811</v>
      </c>
      <c r="I30" s="2">
        <f t="shared" si="8"/>
        <v>0.002526721544686603</v>
      </c>
      <c r="J30" s="2">
        <f t="shared" si="8"/>
        <v>0.006203106342462968</v>
      </c>
      <c r="K30" s="2">
        <f t="shared" si="8"/>
        <v>0.007014887769761123</v>
      </c>
      <c r="L30" s="2">
        <f t="shared" si="8"/>
        <v>0.007070782151552682</v>
      </c>
      <c r="M30" s="2">
        <f t="shared" si="8"/>
        <v>0.011373041735039547</v>
      </c>
      <c r="N30" s="2"/>
      <c r="O30" s="5">
        <f>AVERAGE(B30:M30)</f>
        <v>0.008045120454661464</v>
      </c>
      <c r="P30" s="2">
        <f>STDEV(B30:M30)</f>
        <v>0.0032262327414080885</v>
      </c>
      <c r="Q30" s="2"/>
    </row>
    <row r="31" spans="1:17" ht="12.75">
      <c r="A31" s="1" t="s">
        <v>18</v>
      </c>
      <c r="B31" s="2">
        <f>B23*3/B24</f>
        <v>1.0002094731591098</v>
      </c>
      <c r="C31" s="2">
        <f aca="true" t="shared" si="9" ref="C31:M31">C23*3/C24</f>
        <v>0.9992320437819304</v>
      </c>
      <c r="D31" s="2">
        <f t="shared" si="9"/>
        <v>1.0125411421795727</v>
      </c>
      <c r="E31" s="2">
        <f t="shared" si="9"/>
        <v>1.00381344151327</v>
      </c>
      <c r="F31" s="2">
        <f t="shared" si="9"/>
        <v>1.0116843330087566</v>
      </c>
      <c r="G31" s="2">
        <f t="shared" si="9"/>
        <v>1.0125595106270928</v>
      </c>
      <c r="H31" s="2">
        <f t="shared" si="9"/>
        <v>1.0061453095943491</v>
      </c>
      <c r="I31" s="2">
        <f t="shared" si="9"/>
        <v>1.001538652456792</v>
      </c>
      <c r="J31" s="2">
        <f t="shared" si="9"/>
        <v>0.9970545476356718</v>
      </c>
      <c r="K31" s="2">
        <f t="shared" si="9"/>
        <v>0.9901688338011387</v>
      </c>
      <c r="L31" s="2">
        <f t="shared" si="9"/>
        <v>1.0022170415695766</v>
      </c>
      <c r="M31" s="2">
        <f t="shared" si="9"/>
        <v>1.0075137372563958</v>
      </c>
      <c r="N31" s="2"/>
      <c r="O31" s="5">
        <f>AVERAGE(B31:M31)</f>
        <v>1.0037231722153048</v>
      </c>
      <c r="P31" s="2">
        <f>STDEV(B31:M31)</f>
        <v>0.006790423395176771</v>
      </c>
      <c r="Q31" s="2"/>
    </row>
    <row r="32" spans="2:17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ht="18.75">
      <c r="B34" s="2"/>
      <c r="C34" s="2" t="s">
        <v>41</v>
      </c>
      <c r="D34" s="2"/>
      <c r="F34" s="3" t="s">
        <v>40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20.25">
      <c r="B35" s="2"/>
      <c r="C35" s="2" t="s">
        <v>42</v>
      </c>
      <c r="D35" s="2"/>
      <c r="F35" s="3" t="s">
        <v>49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40" spans="1:8" ht="12.75">
      <c r="A40" s="1" t="s">
        <v>24</v>
      </c>
      <c r="B40" s="1" t="s">
        <v>25</v>
      </c>
      <c r="C40" s="1" t="s">
        <v>26</v>
      </c>
      <c r="D40" s="1" t="s">
        <v>27</v>
      </c>
      <c r="E40" s="1" t="s">
        <v>28</v>
      </c>
      <c r="F40" s="1" t="s">
        <v>29</v>
      </c>
      <c r="G40" s="1" t="s">
        <v>30</v>
      </c>
      <c r="H40" s="1" t="s">
        <v>31</v>
      </c>
    </row>
    <row r="41" spans="1:8" ht="12.75">
      <c r="A41" s="1" t="s">
        <v>32</v>
      </c>
      <c r="B41" s="1" t="s">
        <v>20</v>
      </c>
      <c r="C41" s="1" t="s">
        <v>33</v>
      </c>
      <c r="D41" s="1">
        <v>20</v>
      </c>
      <c r="E41" s="1">
        <v>10</v>
      </c>
      <c r="F41" s="1">
        <v>500</v>
      </c>
      <c r="G41" s="1">
        <v>-250</v>
      </c>
      <c r="H41" s="1" t="s">
        <v>34</v>
      </c>
    </row>
    <row r="42" spans="1:8" ht="12.75">
      <c r="A42" s="1" t="s">
        <v>35</v>
      </c>
      <c r="B42" s="1" t="s">
        <v>18</v>
      </c>
      <c r="C42" s="1" t="s">
        <v>33</v>
      </c>
      <c r="D42" s="1">
        <v>20</v>
      </c>
      <c r="E42" s="1">
        <v>10</v>
      </c>
      <c r="F42" s="1">
        <v>250</v>
      </c>
      <c r="G42" s="1">
        <v>-250</v>
      </c>
      <c r="H42" s="1" t="s">
        <v>36</v>
      </c>
    </row>
    <row r="43" spans="1:8" ht="12.75">
      <c r="A43" s="1" t="s">
        <v>32</v>
      </c>
      <c r="B43" s="1" t="s">
        <v>19</v>
      </c>
      <c r="C43" s="1" t="s">
        <v>33</v>
      </c>
      <c r="D43" s="1">
        <v>20</v>
      </c>
      <c r="E43" s="1">
        <v>10</v>
      </c>
      <c r="F43" s="1">
        <v>500</v>
      </c>
      <c r="G43" s="1">
        <v>-500</v>
      </c>
      <c r="H43" s="1" t="s">
        <v>36</v>
      </c>
    </row>
    <row r="44" spans="1:8" ht="12.75">
      <c r="A44" s="1" t="s">
        <v>32</v>
      </c>
      <c r="B44" s="1" t="s">
        <v>21</v>
      </c>
      <c r="C44" s="1" t="s">
        <v>33</v>
      </c>
      <c r="D44" s="1">
        <v>20</v>
      </c>
      <c r="E44" s="1">
        <v>10</v>
      </c>
      <c r="F44" s="1">
        <v>500</v>
      </c>
      <c r="G44" s="1">
        <v>-250</v>
      </c>
      <c r="H44" s="1" t="s">
        <v>37</v>
      </c>
    </row>
    <row r="45" spans="1:8" ht="12.75">
      <c r="A45" s="1" t="s">
        <v>32</v>
      </c>
      <c r="B45" s="1" t="s">
        <v>22</v>
      </c>
      <c r="C45" s="1" t="s">
        <v>33</v>
      </c>
      <c r="D45" s="1">
        <v>20</v>
      </c>
      <c r="E45" s="1">
        <v>10</v>
      </c>
      <c r="F45" s="1">
        <v>500</v>
      </c>
      <c r="G45" s="1">
        <v>-500</v>
      </c>
      <c r="H45" s="1" t="s">
        <v>38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2008-05-15T17:59:46Z</dcterms:created>
  <dcterms:modified xsi:type="dcterms:W3CDTF">2008-05-15T17:59:46Z</dcterms:modified>
  <cp:category/>
  <cp:version/>
  <cp:contentType/>
  <cp:contentStatus/>
</cp:coreProperties>
</file>