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45" windowHeight="123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<sst xmlns="http://schemas.openxmlformats.org/spreadsheetml/2006/main" count="130" uniqueCount="87">
  <si>
    <t>#3</t>
  </si>
  <si>
    <t>#4</t>
  </si>
  <si>
    <t>#5</t>
  </si>
  <si>
    <t>#6</t>
  </si>
  <si>
    <t>#8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</si>
  <si>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</si>
  <si>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</si>
  <si>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</si>
  <si>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</si>
  <si>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</si>
  <si>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</si>
  <si>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</si>
  <si>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</si>
  <si>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</si>
  <si>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</si>
  <si>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</si>
  <si>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Average</t>
  </si>
  <si>
    <t>MgO</t>
  </si>
  <si>
    <t>CaO</t>
  </si>
  <si>
    <t>MnO</t>
  </si>
  <si>
    <t>Totals</t>
  </si>
  <si>
    <t>Na</t>
  </si>
  <si>
    <t>Si</t>
  </si>
  <si>
    <t>Mg</t>
  </si>
  <si>
    <t>Al</t>
  </si>
  <si>
    <t>Ca</t>
  </si>
  <si>
    <t>Mn</t>
  </si>
  <si>
    <t>Fe</t>
  </si>
  <si>
    <t>Cr</t>
  </si>
  <si>
    <t>Ti</t>
  </si>
  <si>
    <t>Analysis</t>
  </si>
  <si>
    <t>Cation numbers normalized to 12 Oxygens</t>
  </si>
  <si>
    <t>StDev</t>
  </si>
  <si>
    <t>ACN</t>
  </si>
  <si>
    <t>Electron Microprobe Data</t>
  </si>
  <si>
    <t>Weight Percents</t>
  </si>
  <si>
    <r>
      <t xml:space="preserve">Rruff ID: </t>
    </r>
    <r>
      <rPr>
        <b/>
        <sz val="12"/>
        <rFont val="Times New Roman"/>
        <family val="1"/>
      </rPr>
      <t>R060278</t>
    </r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</si>
  <si>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</si>
  <si>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</si>
  <si>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</si>
  <si>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</si>
  <si>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</si>
  <si>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</si>
  <si>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</si>
  <si>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</si>
  <si>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</si>
  <si>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</si>
  <si>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</si>
  <si>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</si>
  <si>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</si>
  <si>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</si>
  <si>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Ka</t>
  </si>
  <si>
    <t>Albite-Cr</t>
  </si>
  <si>
    <t>Acceleration Current: 20 nA</t>
  </si>
  <si>
    <t>Diopside</t>
  </si>
  <si>
    <t>Beam Size: Spot</t>
  </si>
  <si>
    <t>Anorthite-S</t>
  </si>
  <si>
    <t>PET</t>
  </si>
  <si>
    <t>K</t>
  </si>
  <si>
    <t>K-spar-OR1</t>
  </si>
  <si>
    <t>ACN: Average Number of Cations</t>
  </si>
  <si>
    <t>Rhodonite-791</t>
  </si>
  <si>
    <t>StDev: Standard Deviation</t>
  </si>
  <si>
    <t>LIF</t>
  </si>
  <si>
    <t>Fayalite</t>
  </si>
  <si>
    <t>CNISF=Cation Numbers in structural formulae</t>
  </si>
  <si>
    <t>Chromite-S</t>
  </si>
  <si>
    <t>Rutile1</t>
  </si>
  <si>
    <t>Date of Analysis: 06/10/06</t>
  </si>
  <si>
    <t>NCN: Normalized Cation Numbers =ACN*8/8.25</t>
  </si>
  <si>
    <r>
      <t xml:space="preserve">Locality: </t>
    </r>
    <r>
      <rPr>
        <sz val="12"/>
        <rFont val="Times New Roman"/>
        <family val="1"/>
      </rPr>
      <t>Diakon, Kayes Region, Mali</t>
    </r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</si>
  <si>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</si>
  <si>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</si>
  <si>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</si>
  <si>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</si>
  <si>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*=cations normalized for each structural site and charge balanced</t>
  </si>
  <si>
    <r>
      <t xml:space="preserve">Mineral:  </t>
    </r>
    <r>
      <rPr>
        <b/>
        <sz val="12"/>
        <rFont val="Times New Roman"/>
        <family val="1"/>
      </rPr>
      <t>Grossular</t>
    </r>
  </si>
  <si>
    <t>in formula</t>
  </si>
  <si>
    <t xml:space="preserve"> </t>
  </si>
  <si>
    <t>IVAl</t>
  </si>
  <si>
    <t>Al tot</t>
  </si>
  <si>
    <t>Fe3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</si>
  <si>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 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</si>
  <si>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2.93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1.19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</si>
  <si>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(+) charges</t>
  </si>
  <si>
    <t>Ca Mg Mn Al Fe Ti Si</t>
  </si>
  <si>
    <t>WDS scan: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</si>
</sst>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1" fillId="0" borderId="0" xfId="0" applyNumberFormat="1" applyFont="1" applyFill="1" applyAlignment="1" quotePrefix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5" fillId="3" borderId="0" xfId="0" applyFont="1" applyFill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3"/>
  <sheetViews>
    <sheetView tabSelected="1" workbookViewId="0" topLeftCell="A4">
      <selection activeCell="X36" sqref="X36"/>
    </sheetView>
  </sheetViews>
  <sheetFormatPr defaultColWidth="9.00390625" defaultRowHeight="13.5"/>
  <cols>
    <col min="1" max="1" width="9.00390625" style="1" customWidth="1"/>
    <col min="2" max="17" width="5.625" style="1" customWidth="1"/>
    <col min="18" max="18" width="4.75390625" style="1" customWidth="1"/>
    <col min="19" max="19" width="6.50390625" style="1" customWidth="1"/>
    <col min="20" max="21" width="5.50390625" style="1" customWidth="1"/>
    <col min="22" max="22" width="3.25390625" style="1" customWidth="1"/>
    <col min="23" max="23" width="6.00390625" style="1" customWidth="1"/>
    <col min="24" max="24" width="5.50390625" style="1" customWidth="1"/>
    <col min="25" max="16384" width="9.00390625" style="1" customWidth="1"/>
  </cols>
  <sheetData>
    <row r="2" spans="1:22" ht="13.5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4.5" customHeight="1">
      <c r="G4" s="12"/>
    </row>
    <row r="5" spans="1:23" s="13" customFormat="1" ht="15.75">
      <c r="A5" s="13" t="s">
        <v>36</v>
      </c>
      <c r="D5" s="13" t="s">
        <v>76</v>
      </c>
      <c r="R5" s="40" t="s">
        <v>86</v>
      </c>
      <c r="S5" s="40"/>
      <c r="T5" s="40" t="s">
        <v>85</v>
      </c>
      <c r="U5" s="40"/>
      <c r="V5" s="40"/>
      <c r="W5" s="40"/>
    </row>
    <row r="6" spans="1:2" s="13" customFormat="1" ht="15.75">
      <c r="A6" s="14" t="s">
        <v>70</v>
      </c>
      <c r="B6" s="14"/>
    </row>
    <row r="7" spans="1:18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6" t="s">
        <v>35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  <c r="Q8" s="17"/>
      <c r="R8" s="17"/>
    </row>
    <row r="9" spans="1:22" s="3" customFormat="1" ht="12.75">
      <c r="A9" s="32" t="s">
        <v>30</v>
      </c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5</v>
      </c>
      <c r="H9" s="30" t="s">
        <v>6</v>
      </c>
      <c r="I9" s="30" t="s">
        <v>7</v>
      </c>
      <c r="J9" s="30" t="s">
        <v>8</v>
      </c>
      <c r="K9" s="30" t="s">
        <v>9</v>
      </c>
      <c r="L9" s="30" t="s">
        <v>10</v>
      </c>
      <c r="M9" s="30" t="s">
        <v>11</v>
      </c>
      <c r="N9" s="30" t="s">
        <v>12</v>
      </c>
      <c r="O9" s="30" t="s">
        <v>13</v>
      </c>
      <c r="P9" s="30" t="s">
        <v>14</v>
      </c>
      <c r="Q9" s="30" t="s">
        <v>15</v>
      </c>
      <c r="R9" s="31"/>
      <c r="S9" s="30" t="s">
        <v>16</v>
      </c>
      <c r="T9" s="30" t="s">
        <v>32</v>
      </c>
      <c r="U9" s="31"/>
      <c r="V9" s="31"/>
    </row>
    <row r="10" spans="1:22" ht="14.25">
      <c r="A10" s="4" t="s">
        <v>71</v>
      </c>
      <c r="B10" s="5">
        <v>37.56</v>
      </c>
      <c r="C10" s="5">
        <v>37.96</v>
      </c>
      <c r="D10" s="5">
        <v>37.98</v>
      </c>
      <c r="E10" s="5">
        <v>37.76</v>
      </c>
      <c r="F10" s="5">
        <v>37.56</v>
      </c>
      <c r="G10" s="5">
        <v>37.7</v>
      </c>
      <c r="H10" s="5">
        <v>37.75</v>
      </c>
      <c r="I10" s="5">
        <v>37.91</v>
      </c>
      <c r="J10" s="5">
        <v>38.11</v>
      </c>
      <c r="K10" s="5">
        <v>37.84</v>
      </c>
      <c r="L10" s="5">
        <v>37.86</v>
      </c>
      <c r="M10" s="5">
        <v>37.7</v>
      </c>
      <c r="N10" s="5">
        <v>37.68</v>
      </c>
      <c r="O10" s="5">
        <v>38.02</v>
      </c>
      <c r="P10" s="5">
        <v>37.58</v>
      </c>
      <c r="Q10" s="5">
        <v>37.66</v>
      </c>
      <c r="R10" s="5"/>
      <c r="S10" s="5">
        <v>37.79</v>
      </c>
      <c r="T10" s="5">
        <v>0.17</v>
      </c>
      <c r="U10" s="5"/>
      <c r="V10" s="5"/>
    </row>
    <row r="11" spans="1:22" ht="14.25">
      <c r="A11" s="4" t="s">
        <v>72</v>
      </c>
      <c r="B11" s="5">
        <v>1.06</v>
      </c>
      <c r="C11" s="5">
        <v>0.92</v>
      </c>
      <c r="D11" s="5">
        <v>1.07</v>
      </c>
      <c r="E11" s="5">
        <v>1.06</v>
      </c>
      <c r="F11" s="5">
        <v>1.08</v>
      </c>
      <c r="G11" s="5">
        <v>1.04</v>
      </c>
      <c r="H11" s="5">
        <v>0.97</v>
      </c>
      <c r="I11" s="5">
        <v>0.99</v>
      </c>
      <c r="J11" s="5">
        <v>0.96</v>
      </c>
      <c r="K11" s="5">
        <v>1.02</v>
      </c>
      <c r="L11" s="5">
        <v>0.94</v>
      </c>
      <c r="M11" s="5">
        <v>1</v>
      </c>
      <c r="N11" s="5">
        <v>1.12</v>
      </c>
      <c r="O11" s="5">
        <v>1.13</v>
      </c>
      <c r="P11" s="5">
        <v>1.06</v>
      </c>
      <c r="Q11" s="5">
        <v>1.02</v>
      </c>
      <c r="R11" s="5"/>
      <c r="S11" s="5">
        <v>1.03</v>
      </c>
      <c r="T11" s="5">
        <v>0.06</v>
      </c>
      <c r="U11" s="5"/>
      <c r="V11" s="5"/>
    </row>
    <row r="12" spans="1:22" ht="14.25">
      <c r="A12" s="4" t="s">
        <v>73</v>
      </c>
      <c r="B12" s="5">
        <v>12.87</v>
      </c>
      <c r="C12" s="5">
        <v>13.2</v>
      </c>
      <c r="D12" s="5">
        <v>13.07</v>
      </c>
      <c r="E12" s="5">
        <v>12.83</v>
      </c>
      <c r="F12" s="5">
        <v>12.9</v>
      </c>
      <c r="G12" s="5">
        <v>12.83</v>
      </c>
      <c r="H12" s="5">
        <v>12.81</v>
      </c>
      <c r="I12" s="5">
        <v>12.77</v>
      </c>
      <c r="J12" s="5">
        <v>12.91</v>
      </c>
      <c r="K12" s="5">
        <v>12.88</v>
      </c>
      <c r="L12" s="5">
        <v>12.95</v>
      </c>
      <c r="M12" s="5">
        <v>12.83</v>
      </c>
      <c r="N12" s="5">
        <v>12.89</v>
      </c>
      <c r="O12" s="5">
        <v>13.11</v>
      </c>
      <c r="P12" s="5">
        <v>12.93</v>
      </c>
      <c r="Q12" s="5">
        <v>12.78</v>
      </c>
      <c r="R12" s="5"/>
      <c r="S12" s="5">
        <v>12.91</v>
      </c>
      <c r="T12" s="5">
        <v>0.12</v>
      </c>
      <c r="U12" s="5"/>
      <c r="V12" s="5"/>
    </row>
    <row r="13" spans="1:22" ht="14.25">
      <c r="A13" s="4" t="s">
        <v>74</v>
      </c>
      <c r="B13" s="5">
        <v>12.84</v>
      </c>
      <c r="C13" s="5">
        <v>12.96</v>
      </c>
      <c r="D13" s="5">
        <v>13.16</v>
      </c>
      <c r="E13" s="5">
        <v>13.15</v>
      </c>
      <c r="F13" s="5">
        <v>13.09</v>
      </c>
      <c r="G13" s="5">
        <v>13.22</v>
      </c>
      <c r="H13" s="5">
        <v>13.01</v>
      </c>
      <c r="I13" s="5">
        <v>13.3</v>
      </c>
      <c r="J13" s="5">
        <v>13.22</v>
      </c>
      <c r="K13" s="5">
        <v>13.13</v>
      </c>
      <c r="L13" s="5">
        <v>13.23</v>
      </c>
      <c r="M13" s="5">
        <v>13.25</v>
      </c>
      <c r="N13" s="5">
        <v>12.93</v>
      </c>
      <c r="O13" s="5">
        <v>13.19</v>
      </c>
      <c r="P13" s="5">
        <v>12.76</v>
      </c>
      <c r="Q13" s="5">
        <v>12.92</v>
      </c>
      <c r="R13" s="5"/>
      <c r="S13" s="5">
        <v>13.09</v>
      </c>
      <c r="T13" s="5">
        <v>0.16</v>
      </c>
      <c r="U13" s="5"/>
      <c r="V13" s="5"/>
    </row>
    <row r="14" spans="1:22" ht="12.75">
      <c r="A14" s="4" t="s">
        <v>17</v>
      </c>
      <c r="B14" s="5">
        <v>0.43</v>
      </c>
      <c r="C14" s="5">
        <v>0.44</v>
      </c>
      <c r="D14" s="5">
        <v>0.42</v>
      </c>
      <c r="E14" s="5">
        <v>0.42</v>
      </c>
      <c r="F14" s="5">
        <v>0.44</v>
      </c>
      <c r="G14" s="5">
        <v>0.43</v>
      </c>
      <c r="H14" s="5">
        <v>0.44</v>
      </c>
      <c r="I14" s="5">
        <v>0.43</v>
      </c>
      <c r="J14" s="5">
        <v>0.38</v>
      </c>
      <c r="K14" s="5">
        <v>0.42</v>
      </c>
      <c r="L14" s="5">
        <v>0.43</v>
      </c>
      <c r="M14" s="5">
        <v>0.4</v>
      </c>
      <c r="N14" s="5">
        <v>0.42</v>
      </c>
      <c r="O14" s="5">
        <v>0.43</v>
      </c>
      <c r="P14" s="5">
        <v>0.4</v>
      </c>
      <c r="Q14" s="5">
        <v>0.43</v>
      </c>
      <c r="R14" s="5"/>
      <c r="S14" s="5">
        <v>0.42</v>
      </c>
      <c r="T14" s="5">
        <v>0.02</v>
      </c>
      <c r="U14" s="5"/>
      <c r="V14" s="5"/>
    </row>
    <row r="15" spans="1:22" ht="12.75">
      <c r="A15" s="4" t="s">
        <v>18</v>
      </c>
      <c r="B15" s="5">
        <v>34.74</v>
      </c>
      <c r="C15" s="5">
        <v>35</v>
      </c>
      <c r="D15" s="5">
        <v>34.92</v>
      </c>
      <c r="E15" s="5">
        <v>34.82</v>
      </c>
      <c r="F15" s="5">
        <v>34.8</v>
      </c>
      <c r="G15" s="5">
        <v>34.71</v>
      </c>
      <c r="H15" s="5">
        <v>34.66</v>
      </c>
      <c r="I15" s="5">
        <v>34.9</v>
      </c>
      <c r="J15" s="5">
        <v>34.86</v>
      </c>
      <c r="K15" s="5">
        <v>34.82</v>
      </c>
      <c r="L15" s="5">
        <v>34.76</v>
      </c>
      <c r="M15" s="5">
        <v>34.8</v>
      </c>
      <c r="N15" s="5">
        <v>34.62</v>
      </c>
      <c r="O15" s="5">
        <v>34.45</v>
      </c>
      <c r="P15" s="5">
        <v>34.87</v>
      </c>
      <c r="Q15" s="5">
        <v>34.85</v>
      </c>
      <c r="R15" s="5"/>
      <c r="S15" s="5">
        <v>34.79</v>
      </c>
      <c r="T15" s="5">
        <v>0.13</v>
      </c>
      <c r="U15" s="5"/>
      <c r="V15" s="5"/>
    </row>
    <row r="16" spans="1:22" ht="12.75">
      <c r="A16" s="4" t="s">
        <v>19</v>
      </c>
      <c r="B16" s="5">
        <v>0.3</v>
      </c>
      <c r="C16" s="5">
        <v>0.32</v>
      </c>
      <c r="D16" s="5">
        <v>0.29</v>
      </c>
      <c r="E16" s="5">
        <v>0.32</v>
      </c>
      <c r="F16" s="5">
        <v>0.33</v>
      </c>
      <c r="G16" s="5">
        <v>0.34</v>
      </c>
      <c r="H16" s="5">
        <v>0.33</v>
      </c>
      <c r="I16" s="5">
        <v>0.32</v>
      </c>
      <c r="J16" s="5">
        <v>0.32</v>
      </c>
      <c r="K16" s="5">
        <v>0.3</v>
      </c>
      <c r="L16" s="5">
        <v>0.3</v>
      </c>
      <c r="M16" s="5">
        <v>0.29</v>
      </c>
      <c r="N16" s="5">
        <v>0.31</v>
      </c>
      <c r="O16" s="5">
        <v>0.28</v>
      </c>
      <c r="P16" s="5">
        <v>0.29</v>
      </c>
      <c r="Q16" s="5">
        <v>0.3</v>
      </c>
      <c r="R16" s="5"/>
      <c r="S16" s="5">
        <v>0.31</v>
      </c>
      <c r="T16" s="5">
        <v>0.02</v>
      </c>
      <c r="U16" s="5"/>
      <c r="V16" s="5"/>
    </row>
    <row r="17" spans="1:22" ht="5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6" t="s">
        <v>20</v>
      </c>
      <c r="B18" s="7">
        <v>99.8</v>
      </c>
      <c r="C18" s="7">
        <v>100.81</v>
      </c>
      <c r="D18" s="7">
        <v>100.91</v>
      </c>
      <c r="E18" s="7">
        <v>100.36</v>
      </c>
      <c r="F18" s="7">
        <v>100.19</v>
      </c>
      <c r="G18" s="7">
        <v>100.26</v>
      </c>
      <c r="H18" s="7">
        <v>99.98</v>
      </c>
      <c r="I18" s="7">
        <v>100.64</v>
      </c>
      <c r="J18" s="7">
        <v>100.77</v>
      </c>
      <c r="K18" s="7">
        <v>100.41</v>
      </c>
      <c r="L18" s="7">
        <v>100.46</v>
      </c>
      <c r="M18" s="7">
        <v>100.27</v>
      </c>
      <c r="N18" s="7">
        <v>99.97</v>
      </c>
      <c r="O18" s="7">
        <v>100.61</v>
      </c>
      <c r="P18" s="7">
        <v>99.89</v>
      </c>
      <c r="Q18" s="7">
        <v>99.96</v>
      </c>
      <c r="R18" s="5"/>
      <c r="S18" s="7">
        <v>100.33</v>
      </c>
      <c r="T18" s="7">
        <v>0.34</v>
      </c>
      <c r="U18" s="5"/>
      <c r="V18" s="5"/>
    </row>
    <row r="19" spans="2:2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2"/>
      <c r="T19" s="2"/>
      <c r="U19" s="2"/>
    </row>
    <row r="20" spans="1:23" ht="12.75">
      <c r="A20" s="8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/>
      <c r="S20" s="18" t="s">
        <v>33</v>
      </c>
      <c r="T20" s="18" t="s">
        <v>32</v>
      </c>
      <c r="U20" s="18" t="s">
        <v>77</v>
      </c>
      <c r="W20" s="1" t="s">
        <v>84</v>
      </c>
    </row>
    <row r="21" spans="1:24" ht="12.75">
      <c r="A21" s="9" t="s">
        <v>22</v>
      </c>
      <c r="B21" s="10">
        <v>2.9620290109793057</v>
      </c>
      <c r="C21" s="10">
        <v>2.96195123886602</v>
      </c>
      <c r="D21" s="10">
        <v>2.9613589351537697</v>
      </c>
      <c r="E21" s="10">
        <v>2.9627536093261138</v>
      </c>
      <c r="F21" s="10">
        <v>2.952738839429926</v>
      </c>
      <c r="G21" s="10">
        <v>2.960973010899865</v>
      </c>
      <c r="H21" s="10">
        <v>2.971274484810744</v>
      </c>
      <c r="I21" s="10">
        <v>2.9675656967086352</v>
      </c>
      <c r="J21" s="10">
        <v>2.975560810285933</v>
      </c>
      <c r="K21" s="10">
        <v>2.9662608627409495</v>
      </c>
      <c r="L21" s="10">
        <v>2.9657577083095155</v>
      </c>
      <c r="M21" s="10">
        <v>2.961587310678577</v>
      </c>
      <c r="N21" s="10">
        <v>2.9649620763524744</v>
      </c>
      <c r="O21" s="10">
        <v>2.9688229883158055</v>
      </c>
      <c r="P21" s="10">
        <v>2.960903079774841</v>
      </c>
      <c r="Q21" s="10">
        <v>2.966233271865849</v>
      </c>
      <c r="R21" s="2"/>
      <c r="S21" s="10">
        <f>AVERAGE(B21:Q21)</f>
        <v>2.964420808406145</v>
      </c>
      <c r="T21" s="10">
        <f>STDEV(B21:Q21)</f>
        <v>0.005175751467323955</v>
      </c>
      <c r="U21" s="41">
        <v>2.97</v>
      </c>
      <c r="V21" s="37">
        <v>4</v>
      </c>
      <c r="W21" s="1">
        <f>U21*V21</f>
        <v>11.88</v>
      </c>
      <c r="X21" s="36">
        <f>U21/3</f>
        <v>0.9900000000000001</v>
      </c>
    </row>
    <row r="22" spans="1:24" ht="12.75">
      <c r="A22" s="4" t="s">
        <v>79</v>
      </c>
      <c r="B22" s="5">
        <f>3-B21</f>
        <v>0.03797098902069429</v>
      </c>
      <c r="C22" s="5">
        <f aca="true" t="shared" si="0" ref="C22:Q22">3-C21</f>
        <v>0.03804876113398015</v>
      </c>
      <c r="D22" s="5">
        <f t="shared" si="0"/>
        <v>0.03864106484623031</v>
      </c>
      <c r="E22" s="5">
        <f t="shared" si="0"/>
        <v>0.03724639067388624</v>
      </c>
      <c r="F22" s="5">
        <f t="shared" si="0"/>
        <v>0.0472611605700739</v>
      </c>
      <c r="G22" s="5">
        <f t="shared" si="0"/>
        <v>0.03902698910013491</v>
      </c>
      <c r="H22" s="5">
        <f t="shared" si="0"/>
        <v>0.028725515189255812</v>
      </c>
      <c r="I22" s="5">
        <f t="shared" si="0"/>
        <v>0.03243430329136476</v>
      </c>
      <c r="J22" s="5">
        <f t="shared" si="0"/>
        <v>0.024439189714066778</v>
      </c>
      <c r="K22" s="5">
        <f t="shared" si="0"/>
        <v>0.03373913725905053</v>
      </c>
      <c r="L22" s="5">
        <f t="shared" si="0"/>
        <v>0.03424229169048454</v>
      </c>
      <c r="M22" s="5">
        <f t="shared" si="0"/>
        <v>0.038412689321423166</v>
      </c>
      <c r="N22" s="5">
        <f t="shared" si="0"/>
        <v>0.03503792364752556</v>
      </c>
      <c r="O22" s="5">
        <f t="shared" si="0"/>
        <v>0.03117701168419451</v>
      </c>
      <c r="P22" s="5">
        <f t="shared" si="0"/>
        <v>0.03909692022515898</v>
      </c>
      <c r="Q22" s="5">
        <f t="shared" si="0"/>
        <v>0.03376672813415116</v>
      </c>
      <c r="R22" s="2"/>
      <c r="S22" s="5">
        <f>AVERAGE(B22:Q22)</f>
        <v>0.035579191593854725</v>
      </c>
      <c r="T22" s="5">
        <f>STDEV(B22:Q22)</f>
        <v>0.005175751467203274</v>
      </c>
      <c r="U22" s="42">
        <v>0.03</v>
      </c>
      <c r="V22" s="37">
        <v>3</v>
      </c>
      <c r="W22" s="1">
        <f aca="true" t="shared" si="1" ref="W22:W29">U22*V22</f>
        <v>0.09</v>
      </c>
      <c r="X22" s="36">
        <f>U22/3</f>
        <v>0.01</v>
      </c>
    </row>
    <row r="23" spans="1:2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"/>
      <c r="S23" s="5"/>
      <c r="T23" s="5"/>
      <c r="U23" s="42"/>
      <c r="V23" s="37"/>
    </row>
    <row r="24" spans="1:23" ht="12.75">
      <c r="A24" s="4" t="s">
        <v>24</v>
      </c>
      <c r="B24" s="5">
        <f>B33-B22</f>
        <v>1.158213047512744</v>
      </c>
      <c r="C24" s="5">
        <f>C33-C22</f>
        <v>1.175846911736191</v>
      </c>
      <c r="D24" s="5">
        <f>D33-D22</f>
        <v>1.1624264149782746</v>
      </c>
      <c r="E24" s="5">
        <f>E33-E22</f>
        <v>1.1491940398765714</v>
      </c>
      <c r="F24" s="5">
        <f>F33-F22</f>
        <v>1.1479507010715797</v>
      </c>
      <c r="G24" s="5">
        <f>G33-G22</f>
        <v>1.148587496644988</v>
      </c>
      <c r="H24" s="5">
        <f>H33-H22</f>
        <v>1.1595870203371856</v>
      </c>
      <c r="I24" s="5">
        <f>I33-I22</f>
        <v>1.1456956186828744</v>
      </c>
      <c r="J24" s="5">
        <f>J33-J22</f>
        <v>1.1635482660941383</v>
      </c>
      <c r="K24" s="5">
        <f>K33-K22</f>
        <v>1.156213862452342</v>
      </c>
      <c r="L24" s="5">
        <f>L33-L22</f>
        <v>1.1613429840345613</v>
      </c>
      <c r="M24" s="5">
        <f>M33-M22</f>
        <v>1.149448185469835</v>
      </c>
      <c r="N24" s="5">
        <f>N33-N22</f>
        <v>1.1603721114210315</v>
      </c>
      <c r="O24" s="5">
        <f>O33-O22</f>
        <v>1.1753321234923686</v>
      </c>
      <c r="P24" s="5">
        <f>P33-P22</f>
        <v>1.1615675852097704</v>
      </c>
      <c r="Q24" s="5">
        <f>Q33-Q22</f>
        <v>1.1525798210972247</v>
      </c>
      <c r="R24" s="2"/>
      <c r="S24" s="5">
        <f>AVERAGE(B24:Q24)</f>
        <v>1.15799413688198</v>
      </c>
      <c r="T24" s="5">
        <f>STDEV(B24:Q24)</f>
        <v>0.009039222980718454</v>
      </c>
      <c r="U24" s="42">
        <v>1.19</v>
      </c>
      <c r="V24" s="37">
        <v>3</v>
      </c>
      <c r="W24" s="1">
        <f t="shared" si="1"/>
        <v>3.57</v>
      </c>
    </row>
    <row r="25" spans="1:23" ht="12.75">
      <c r="A25" s="4" t="s">
        <v>81</v>
      </c>
      <c r="B25" s="5">
        <v>0.7619667940181184</v>
      </c>
      <c r="C25" s="5">
        <v>0.7609638046742053</v>
      </c>
      <c r="D25" s="5">
        <v>0.7721457337016305</v>
      </c>
      <c r="E25" s="5">
        <v>0.7764197973634334</v>
      </c>
      <c r="F25" s="5">
        <v>0.7743662156988678</v>
      </c>
      <c r="G25" s="5">
        <v>0.7813252351551742</v>
      </c>
      <c r="H25" s="5">
        <v>0.7705670098532719</v>
      </c>
      <c r="I25" s="5">
        <v>0.7834395577543287</v>
      </c>
      <c r="J25" s="5">
        <v>0.7767274150645408</v>
      </c>
      <c r="K25" s="5">
        <v>0.7745157212491682</v>
      </c>
      <c r="L25" s="5">
        <v>0.7798699743496964</v>
      </c>
      <c r="M25" s="5">
        <v>0.7832607537689003</v>
      </c>
      <c r="N25" s="5">
        <v>0.7656214126707674</v>
      </c>
      <c r="O25" s="5">
        <v>0.7750402991700006</v>
      </c>
      <c r="P25" s="5">
        <v>0.7565286645175785</v>
      </c>
      <c r="Q25" s="5">
        <v>0.7657637391335784</v>
      </c>
      <c r="R25" s="2"/>
      <c r="S25" s="5">
        <f>AVERAGE(B25:Q25)</f>
        <v>0.7724076330089539</v>
      </c>
      <c r="T25" s="5">
        <f>STDEV(B25:Q25)</f>
        <v>0.008207465368166187</v>
      </c>
      <c r="U25" s="42">
        <v>0.78</v>
      </c>
      <c r="V25" s="37">
        <v>3</v>
      </c>
      <c r="W25" s="1">
        <f t="shared" si="1"/>
        <v>2.34</v>
      </c>
    </row>
    <row r="26" spans="1:23" ht="12.75">
      <c r="A26" s="4" t="s">
        <v>29</v>
      </c>
      <c r="B26" s="5">
        <v>0.06287804981104111</v>
      </c>
      <c r="C26" s="5">
        <v>0.05399692173384702</v>
      </c>
      <c r="D26" s="5">
        <v>0.06275514552196057</v>
      </c>
      <c r="E26" s="5">
        <v>0.06256030961925957</v>
      </c>
      <c r="F26" s="5">
        <v>0.06386349505801751</v>
      </c>
      <c r="G26" s="5">
        <v>0.061440665601079</v>
      </c>
      <c r="H26" s="5">
        <v>0.057428440876630994</v>
      </c>
      <c r="I26" s="5">
        <v>0.058292304702228986</v>
      </c>
      <c r="J26" s="5">
        <v>0.056380716200461096</v>
      </c>
      <c r="K26" s="5">
        <v>0.06014338391078504</v>
      </c>
      <c r="L26" s="5">
        <v>0.05538757941768921</v>
      </c>
      <c r="M26" s="5">
        <v>0.059089819634772146</v>
      </c>
      <c r="N26" s="5">
        <v>0.06629117934207986</v>
      </c>
      <c r="O26" s="5">
        <v>0.06637126713200625</v>
      </c>
      <c r="P26" s="5">
        <v>0.06282069765547199</v>
      </c>
      <c r="Q26" s="5">
        <v>0.06043028354855661</v>
      </c>
      <c r="R26" s="2"/>
      <c r="S26" s="5">
        <f>AVERAGE(B26:Q26)</f>
        <v>0.060633141235367935</v>
      </c>
      <c r="T26" s="5">
        <f>STDEV(B26:Q26)</f>
        <v>0.003670781797364518</v>
      </c>
      <c r="U26" s="42">
        <v>0.03</v>
      </c>
      <c r="V26" s="37">
        <v>4</v>
      </c>
      <c r="W26" s="1">
        <f t="shared" si="1"/>
        <v>0.12</v>
      </c>
    </row>
    <row r="27" spans="1:23" ht="12.75">
      <c r="A27" s="4" t="s">
        <v>25</v>
      </c>
      <c r="B27" s="5">
        <v>2.93539584137875</v>
      </c>
      <c r="C27" s="5">
        <v>2.926125046592758</v>
      </c>
      <c r="D27" s="5">
        <v>2.9173159113416283</v>
      </c>
      <c r="E27" s="5">
        <v>2.927288006073936</v>
      </c>
      <c r="F27" s="5">
        <v>2.931243070037933</v>
      </c>
      <c r="G27" s="5">
        <v>2.9209279779463966</v>
      </c>
      <c r="H27" s="5">
        <v>2.9229912296056524</v>
      </c>
      <c r="I27" s="5">
        <v>2.9271509632953823</v>
      </c>
      <c r="J27" s="5">
        <v>2.9162879306420684</v>
      </c>
      <c r="K27" s="5">
        <v>2.924557180236892</v>
      </c>
      <c r="L27" s="5">
        <v>2.9174805021905965</v>
      </c>
      <c r="M27" s="5">
        <v>2.929109252310964</v>
      </c>
      <c r="N27" s="5">
        <v>2.918827629146931</v>
      </c>
      <c r="O27" s="5">
        <v>2.882269288444948</v>
      </c>
      <c r="P27" s="5">
        <v>2.943692894934138</v>
      </c>
      <c r="Q27" s="5">
        <v>2.9410398228498495</v>
      </c>
      <c r="R27" s="2"/>
      <c r="S27" s="5">
        <f>AVERAGE(B27:Q27)</f>
        <v>2.923856409189302</v>
      </c>
      <c r="T27" s="5">
        <f>STDEV(B27:Q27)</f>
        <v>0.013752941216139654</v>
      </c>
      <c r="U27" s="42">
        <v>2.93</v>
      </c>
      <c r="V27" s="37">
        <v>2</v>
      </c>
      <c r="W27" s="1">
        <f t="shared" si="1"/>
        <v>5.86</v>
      </c>
    </row>
    <row r="28" spans="1:23" ht="12.75">
      <c r="A28" s="4" t="s">
        <v>23</v>
      </c>
      <c r="B28" s="5">
        <v>0.05055227738269931</v>
      </c>
      <c r="C28" s="5">
        <v>0.05118148976477032</v>
      </c>
      <c r="D28" s="5">
        <v>0.04881956724305199</v>
      </c>
      <c r="E28" s="5">
        <v>0.04912712917916968</v>
      </c>
      <c r="F28" s="5">
        <v>0.05156567120458134</v>
      </c>
      <c r="G28" s="5">
        <v>0.05034659450592175</v>
      </c>
      <c r="H28" s="5">
        <v>0.05162820664031109</v>
      </c>
      <c r="I28" s="5">
        <v>0.050179179875611636</v>
      </c>
      <c r="J28" s="5">
        <v>0.044230517796772006</v>
      </c>
      <c r="K28" s="5">
        <v>0.04908129917085349</v>
      </c>
      <c r="L28" s="5">
        <v>0.05021483723965876</v>
      </c>
      <c r="M28" s="5">
        <v>0.04684375784918805</v>
      </c>
      <c r="N28" s="5">
        <v>0.04926813067956098</v>
      </c>
      <c r="O28" s="5">
        <v>0.050055199058684725</v>
      </c>
      <c r="P28" s="5">
        <v>0.046982481653128336</v>
      </c>
      <c r="Q28" s="5">
        <v>0.050489606676839514</v>
      </c>
      <c r="R28" s="2"/>
      <c r="S28" s="5">
        <f>AVERAGE(B28:Q28)</f>
        <v>0.049410371620050186</v>
      </c>
      <c r="T28" s="5">
        <f>STDEV(B28:Q28)</f>
        <v>0.0019590992938399187</v>
      </c>
      <c r="U28" s="42">
        <v>0.05</v>
      </c>
      <c r="V28" s="37">
        <v>2</v>
      </c>
      <c r="W28" s="1">
        <f t="shared" si="1"/>
        <v>0.1</v>
      </c>
    </row>
    <row r="29" spans="1:23" ht="12.75">
      <c r="A29" s="4" t="s">
        <v>26</v>
      </c>
      <c r="B29" s="5">
        <v>0.01800767588701428</v>
      </c>
      <c r="C29" s="5">
        <v>0.01900528408411631</v>
      </c>
      <c r="D29" s="5">
        <v>0.01721102651643713</v>
      </c>
      <c r="E29" s="5">
        <v>0.019111123323540785</v>
      </c>
      <c r="F29" s="5">
        <v>0.01974631584721056</v>
      </c>
      <c r="G29" s="5">
        <v>0.020325662130233332</v>
      </c>
      <c r="H29" s="5">
        <v>0.019770262873143055</v>
      </c>
      <c r="I29" s="5">
        <v>0.019066422942951588</v>
      </c>
      <c r="J29" s="5">
        <v>0.019017461519502937</v>
      </c>
      <c r="K29" s="5">
        <v>0.01789996389862898</v>
      </c>
      <c r="L29" s="5">
        <v>0.017887473335482514</v>
      </c>
      <c r="M29" s="5">
        <v>0.017340190915273057</v>
      </c>
      <c r="N29" s="5">
        <v>0.01856703811694285</v>
      </c>
      <c r="O29" s="5">
        <v>0.016641900053931923</v>
      </c>
      <c r="P29" s="5">
        <v>0.017391542415563913</v>
      </c>
      <c r="Q29" s="5">
        <v>0.017985351398046353</v>
      </c>
      <c r="R29" s="2"/>
      <c r="S29" s="5">
        <f>AVERAGE(B29:Q29)</f>
        <v>0.018435918453626222</v>
      </c>
      <c r="T29" s="5">
        <f>STDEV(B29:Q29)</f>
        <v>0.0010515509528928853</v>
      </c>
      <c r="U29" s="42">
        <v>0.02</v>
      </c>
      <c r="V29" s="37">
        <v>2</v>
      </c>
      <c r="W29" s="1">
        <f t="shared" si="1"/>
        <v>0.04</v>
      </c>
    </row>
    <row r="30" spans="1:2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"/>
      <c r="S30" s="5"/>
      <c r="T30" s="5"/>
      <c r="U30" s="42"/>
      <c r="V30" s="37"/>
    </row>
    <row r="31" spans="1:23" ht="12.75">
      <c r="A31" s="6" t="s">
        <v>20</v>
      </c>
      <c r="B31" s="7">
        <f>SUM(B21:B29)</f>
        <v>7.987013685990368</v>
      </c>
      <c r="C31" s="7">
        <f aca="true" t="shared" si="2" ref="C31:Q31">SUM(C21:C29)</f>
        <v>7.987119458585887</v>
      </c>
      <c r="D31" s="7">
        <f t="shared" si="2"/>
        <v>7.980673799302982</v>
      </c>
      <c r="E31" s="7">
        <f t="shared" si="2"/>
        <v>7.98370040543591</v>
      </c>
      <c r="F31" s="7">
        <f t="shared" si="2"/>
        <v>7.988735468918189</v>
      </c>
      <c r="G31" s="7">
        <f t="shared" si="2"/>
        <v>7.9829536319837935</v>
      </c>
      <c r="H31" s="7">
        <f t="shared" si="2"/>
        <v>7.981972170186195</v>
      </c>
      <c r="I31" s="7">
        <f t="shared" si="2"/>
        <v>7.983824047253377</v>
      </c>
      <c r="J31" s="7">
        <f t="shared" si="2"/>
        <v>7.976192307317485</v>
      </c>
      <c r="K31" s="7">
        <f t="shared" si="2"/>
        <v>7.98241141091867</v>
      </c>
      <c r="L31" s="7">
        <f t="shared" si="2"/>
        <v>7.982183350567685</v>
      </c>
      <c r="M31" s="7">
        <f t="shared" si="2"/>
        <v>7.985091959948932</v>
      </c>
      <c r="N31" s="7">
        <f t="shared" si="2"/>
        <v>7.978947501377312</v>
      </c>
      <c r="O31" s="7">
        <f t="shared" si="2"/>
        <v>7.96571007735194</v>
      </c>
      <c r="P31" s="7">
        <f t="shared" si="2"/>
        <v>7.9889838663856505</v>
      </c>
      <c r="Q31" s="7">
        <f t="shared" si="2"/>
        <v>7.9882886247040945</v>
      </c>
      <c r="R31" s="2"/>
      <c r="S31" s="7">
        <f>AVERAGE(B31:Q31)</f>
        <v>7.98273761038928</v>
      </c>
      <c r="T31" s="7">
        <f>STDEV(B31:Q31)</f>
        <v>0.005793028963065127</v>
      </c>
      <c r="U31" s="7">
        <v>8</v>
      </c>
      <c r="V31" s="37"/>
      <c r="W31" s="38">
        <f>SUM(W21:W29)</f>
        <v>24.000000000000004</v>
      </c>
    </row>
    <row r="32" spans="1:22" ht="12.75">
      <c r="A32" s="1" t="s">
        <v>78</v>
      </c>
      <c r="B32" s="2" t="s">
        <v>78</v>
      </c>
      <c r="C32" s="2" t="s">
        <v>78</v>
      </c>
      <c r="D32" s="2" t="s">
        <v>78</v>
      </c>
      <c r="E32" s="2" t="s">
        <v>78</v>
      </c>
      <c r="F32" s="2" t="s">
        <v>78</v>
      </c>
      <c r="G32" s="2" t="s">
        <v>78</v>
      </c>
      <c r="H32" s="2" t="s">
        <v>78</v>
      </c>
      <c r="I32" s="2" t="s">
        <v>78</v>
      </c>
      <c r="J32" s="2" t="s">
        <v>78</v>
      </c>
      <c r="K32" s="2" t="s">
        <v>78</v>
      </c>
      <c r="L32" s="2" t="s">
        <v>78</v>
      </c>
      <c r="M32" s="2" t="s">
        <v>78</v>
      </c>
      <c r="N32" s="2" t="s">
        <v>78</v>
      </c>
      <c r="O32" s="2" t="s">
        <v>78</v>
      </c>
      <c r="P32" s="2" t="s">
        <v>78</v>
      </c>
      <c r="Q32" s="2" t="s">
        <v>78</v>
      </c>
      <c r="R32" s="2" t="s">
        <v>78</v>
      </c>
      <c r="S32" s="2"/>
      <c r="T32" s="2"/>
      <c r="U32" s="2"/>
      <c r="V32" s="2"/>
    </row>
    <row r="33" spans="1:22" ht="12.75">
      <c r="A33" s="1" t="s">
        <v>80</v>
      </c>
      <c r="B33" s="2">
        <v>1.1961840365334382</v>
      </c>
      <c r="C33" s="2">
        <v>1.213895672870171</v>
      </c>
      <c r="D33" s="2">
        <v>1.201067479824505</v>
      </c>
      <c r="E33" s="2">
        <v>1.1864404305504577</v>
      </c>
      <c r="F33" s="2">
        <v>1.1952118616416536</v>
      </c>
      <c r="G33" s="2">
        <v>1.187614485745123</v>
      </c>
      <c r="H33" s="2">
        <v>1.1883125355264414</v>
      </c>
      <c r="I33" s="2">
        <v>1.1781299219742392</v>
      </c>
      <c r="J33" s="2">
        <v>1.187987455808205</v>
      </c>
      <c r="K33" s="2">
        <v>1.1899529997113925</v>
      </c>
      <c r="L33" s="2">
        <v>1.1955852757250458</v>
      </c>
      <c r="M33" s="2">
        <v>1.1878608747912582</v>
      </c>
      <c r="N33" s="2">
        <v>1.195410035068557</v>
      </c>
      <c r="O33" s="2">
        <v>1.206509135176563</v>
      </c>
      <c r="P33" s="2">
        <v>1.2006645054349294</v>
      </c>
      <c r="Q33" s="2">
        <v>1.1863465492313758</v>
      </c>
      <c r="R33" s="2"/>
      <c r="S33" s="5">
        <f>AVERAGE(B33:Q33)</f>
        <v>1.1935733284758347</v>
      </c>
      <c r="T33" s="5">
        <f>STDEV(B33:Q33)</f>
        <v>0.008889806475646163</v>
      </c>
      <c r="U33" s="2"/>
      <c r="V33" s="2"/>
    </row>
    <row r="34" spans="19:20" ht="12.75">
      <c r="S34" s="5"/>
      <c r="T34" s="5"/>
    </row>
    <row r="35" spans="1:20" s="19" customFormat="1" ht="20.25">
      <c r="A35" s="33" t="s">
        <v>37</v>
      </c>
      <c r="B35" s="33"/>
      <c r="C35" s="33"/>
      <c r="D35" s="39" t="s">
        <v>82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S35" s="5"/>
      <c r="T35" s="5"/>
    </row>
    <row r="36" spans="1:20" s="19" customFormat="1" ht="23.25">
      <c r="A36" s="19" t="s">
        <v>38</v>
      </c>
      <c r="D36" s="39" t="s">
        <v>83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S36" s="5"/>
      <c r="T36" s="5"/>
    </row>
    <row r="37" spans="1:20" ht="6" customHeight="1">
      <c r="A37" s="34"/>
      <c r="B37" s="34"/>
      <c r="C37" s="34"/>
      <c r="D37" s="34"/>
      <c r="E37" s="34"/>
      <c r="F37" s="34"/>
      <c r="G37" s="34"/>
      <c r="H37" s="34"/>
      <c r="S37" s="5"/>
      <c r="T37" s="5"/>
    </row>
    <row r="38" spans="11:20" ht="12.75">
      <c r="K38" s="20"/>
      <c r="L38" s="20"/>
      <c r="M38" s="20" t="s">
        <v>39</v>
      </c>
      <c r="N38" s="20"/>
      <c r="O38" s="20"/>
      <c r="P38" s="20"/>
      <c r="Q38" s="20"/>
      <c r="R38" s="21"/>
      <c r="S38" s="5"/>
      <c r="T38" s="5"/>
    </row>
    <row r="39" spans="1:20" ht="12.75">
      <c r="A39" s="1" t="s">
        <v>40</v>
      </c>
      <c r="I39" s="22" t="s">
        <v>41</v>
      </c>
      <c r="J39" s="22" t="s">
        <v>42</v>
      </c>
      <c r="K39" s="22" t="s">
        <v>43</v>
      </c>
      <c r="L39" s="22" t="s">
        <v>44</v>
      </c>
      <c r="M39" s="22" t="s">
        <v>45</v>
      </c>
      <c r="N39" s="22" t="s">
        <v>46</v>
      </c>
      <c r="O39" s="22" t="s">
        <v>47</v>
      </c>
      <c r="P39" s="23"/>
      <c r="Q39" s="24" t="s">
        <v>48</v>
      </c>
      <c r="S39" s="5"/>
      <c r="T39" s="5"/>
    </row>
    <row r="40" spans="1:20" ht="12.75">
      <c r="A40" s="1" t="s">
        <v>49</v>
      </c>
      <c r="I40" s="25" t="s">
        <v>50</v>
      </c>
      <c r="J40" s="25" t="s">
        <v>21</v>
      </c>
      <c r="K40" s="25" t="s">
        <v>51</v>
      </c>
      <c r="L40" s="25">
        <v>20</v>
      </c>
      <c r="M40" s="25">
        <v>10</v>
      </c>
      <c r="N40" s="25">
        <v>600</v>
      </c>
      <c r="O40" s="25">
        <v>-600</v>
      </c>
      <c r="Q40" s="26" t="s">
        <v>52</v>
      </c>
      <c r="S40" s="5"/>
      <c r="T40" s="5"/>
    </row>
    <row r="41" spans="1:20" ht="12.75">
      <c r="A41" s="1" t="s">
        <v>53</v>
      </c>
      <c r="I41" s="25" t="s">
        <v>50</v>
      </c>
      <c r="J41" s="25" t="s">
        <v>22</v>
      </c>
      <c r="K41" s="25" t="s">
        <v>51</v>
      </c>
      <c r="L41" s="25">
        <v>20</v>
      </c>
      <c r="M41" s="25">
        <v>10</v>
      </c>
      <c r="N41" s="25">
        <v>600</v>
      </c>
      <c r="O41" s="25">
        <v>-600</v>
      </c>
      <c r="Q41" s="26" t="s">
        <v>54</v>
      </c>
      <c r="S41" s="5"/>
      <c r="T41" s="5"/>
    </row>
    <row r="42" spans="1:20" ht="12.75">
      <c r="A42" s="1" t="s">
        <v>55</v>
      </c>
      <c r="I42" s="25" t="s">
        <v>50</v>
      </c>
      <c r="J42" s="25" t="s">
        <v>23</v>
      </c>
      <c r="K42" s="25" t="s">
        <v>51</v>
      </c>
      <c r="L42" s="25">
        <v>20</v>
      </c>
      <c r="M42" s="25">
        <v>10</v>
      </c>
      <c r="N42" s="25">
        <v>600</v>
      </c>
      <c r="O42" s="25">
        <v>-600</v>
      </c>
      <c r="Q42" s="26" t="s">
        <v>54</v>
      </c>
      <c r="S42" s="5"/>
      <c r="T42" s="5"/>
    </row>
    <row r="43" spans="1:20" ht="12.75">
      <c r="A43" s="1" t="s">
        <v>68</v>
      </c>
      <c r="D43" s="27"/>
      <c r="I43" s="25" t="s">
        <v>50</v>
      </c>
      <c r="J43" s="25" t="s">
        <v>24</v>
      </c>
      <c r="K43" s="25" t="s">
        <v>51</v>
      </c>
      <c r="L43" s="25">
        <v>20</v>
      </c>
      <c r="M43" s="25">
        <v>10</v>
      </c>
      <c r="N43" s="25">
        <v>600</v>
      </c>
      <c r="O43" s="25">
        <v>-600</v>
      </c>
      <c r="Q43" s="26" t="s">
        <v>56</v>
      </c>
      <c r="S43" s="5"/>
      <c r="T43" s="5"/>
    </row>
    <row r="44" spans="9:20" ht="12.75">
      <c r="I44" s="25" t="s">
        <v>57</v>
      </c>
      <c r="J44" s="25" t="s">
        <v>58</v>
      </c>
      <c r="K44" s="25" t="s">
        <v>51</v>
      </c>
      <c r="L44" s="25">
        <v>20</v>
      </c>
      <c r="M44" s="25">
        <v>10</v>
      </c>
      <c r="N44" s="25">
        <v>600</v>
      </c>
      <c r="O44" s="25">
        <v>-600</v>
      </c>
      <c r="Q44" s="26" t="s">
        <v>59</v>
      </c>
      <c r="S44" s="5"/>
      <c r="T44" s="5"/>
    </row>
    <row r="45" spans="1:20" ht="12.75">
      <c r="A45" s="1" t="s">
        <v>60</v>
      </c>
      <c r="I45" s="25" t="s">
        <v>57</v>
      </c>
      <c r="J45" s="25" t="s">
        <v>25</v>
      </c>
      <c r="K45" s="25" t="s">
        <v>51</v>
      </c>
      <c r="L45" s="25">
        <v>20</v>
      </c>
      <c r="M45" s="25">
        <v>10</v>
      </c>
      <c r="N45" s="25">
        <v>600</v>
      </c>
      <c r="O45" s="25">
        <v>-600</v>
      </c>
      <c r="Q45" s="26" t="s">
        <v>54</v>
      </c>
      <c r="S45" s="5"/>
      <c r="T45" s="5"/>
    </row>
    <row r="46" spans="1:20" ht="12.75">
      <c r="A46" s="1" t="s">
        <v>69</v>
      </c>
      <c r="I46" s="25" t="s">
        <v>57</v>
      </c>
      <c r="J46" s="25" t="s">
        <v>26</v>
      </c>
      <c r="K46" s="25" t="s">
        <v>51</v>
      </c>
      <c r="L46" s="25">
        <v>20</v>
      </c>
      <c r="M46" s="25">
        <v>10</v>
      </c>
      <c r="N46" s="25">
        <v>600</v>
      </c>
      <c r="O46" s="25">
        <v>-600</v>
      </c>
      <c r="Q46" s="26" t="s">
        <v>61</v>
      </c>
      <c r="S46" s="5"/>
      <c r="T46" s="5"/>
    </row>
    <row r="47" spans="1:20" ht="12.75">
      <c r="A47" s="1" t="s">
        <v>62</v>
      </c>
      <c r="I47" s="25" t="s">
        <v>63</v>
      </c>
      <c r="J47" s="25" t="s">
        <v>27</v>
      </c>
      <c r="K47" s="25" t="s">
        <v>51</v>
      </c>
      <c r="L47" s="25">
        <v>20</v>
      </c>
      <c r="M47" s="25">
        <v>10</v>
      </c>
      <c r="N47" s="25">
        <v>500</v>
      </c>
      <c r="O47" s="25">
        <v>-500</v>
      </c>
      <c r="Q47" s="26" t="s">
        <v>64</v>
      </c>
      <c r="S47" s="5"/>
      <c r="T47" s="5"/>
    </row>
    <row r="48" spans="1:20" ht="12.75">
      <c r="A48" s="1" t="s">
        <v>65</v>
      </c>
      <c r="I48" s="25" t="s">
        <v>63</v>
      </c>
      <c r="J48" s="25" t="s">
        <v>28</v>
      </c>
      <c r="K48" s="25" t="s">
        <v>51</v>
      </c>
      <c r="L48" s="25">
        <v>20</v>
      </c>
      <c r="M48" s="25">
        <v>10</v>
      </c>
      <c r="N48" s="25">
        <v>500</v>
      </c>
      <c r="O48" s="25">
        <v>-500</v>
      </c>
      <c r="Q48" s="26" t="s">
        <v>66</v>
      </c>
      <c r="S48" s="5"/>
      <c r="T48" s="5"/>
    </row>
    <row r="49" spans="1:20" ht="12.75">
      <c r="A49" s="1" t="s">
        <v>75</v>
      </c>
      <c r="I49" s="28" t="s">
        <v>63</v>
      </c>
      <c r="J49" s="28" t="s">
        <v>29</v>
      </c>
      <c r="K49" s="28" t="s">
        <v>51</v>
      </c>
      <c r="L49" s="28">
        <v>20</v>
      </c>
      <c r="M49" s="28">
        <v>10</v>
      </c>
      <c r="N49" s="28">
        <v>500</v>
      </c>
      <c r="O49" s="28">
        <v>-500</v>
      </c>
      <c r="Q49" s="29" t="s">
        <v>67</v>
      </c>
      <c r="S49" s="5"/>
      <c r="T49" s="5"/>
    </row>
    <row r="50" spans="19:20" ht="12.75">
      <c r="S50" s="5"/>
      <c r="T50" s="5"/>
    </row>
    <row r="51" spans="19:20" ht="12.75">
      <c r="S51" s="5"/>
      <c r="T51" s="5"/>
    </row>
    <row r="52" spans="2:2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</sheetData>
  <mergeCells count="3">
    <mergeCell ref="A37:H37"/>
    <mergeCell ref="A2:V2"/>
    <mergeCell ref="A35:C35"/>
  </mergeCells>
  <printOptions/>
  <pageMargins left="0.72" right="0.39" top="0.48" bottom="0.66" header="0.3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2006-07-13T01:55:18Z</cp:lastPrinted>
  <dcterms:created xsi:type="dcterms:W3CDTF">2006-06-16T17:59:28Z</dcterms:created>
  <dcterms:modified xsi:type="dcterms:W3CDTF">2008-03-28T17:41:27Z</dcterms:modified>
  <cp:category/>
  <cp:version/>
  <cp:contentType/>
  <cp:contentStatus/>
</cp:coreProperties>
</file>