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88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<sst xmlns="http://schemas.openxmlformats.org/spreadsheetml/2006/main" count="109" uniqueCount="74">
  <si>
    <t>Num</t>
  </si>
  <si>
    <t xml:space="preserve">    Na2O</t>
  </si>
  <si>
    <t xml:space="preserve">     K2O</t>
  </si>
  <si>
    <t xml:space="preserve">     MgO</t>
  </si>
  <si>
    <t xml:space="preserve">   Al2O3</t>
  </si>
  <si>
    <t xml:space="preserve">    SiO2</t>
  </si>
  <si>
    <t xml:space="preserve">     CaO</t>
  </si>
  <si>
    <t xml:space="preserve">    TiO2</t>
  </si>
  <si>
    <t xml:space="preserve">   Cr2O3</t>
  </si>
  <si>
    <t xml:space="preserve">     MnO</t>
  </si>
  <si>
    <t xml:space="preserve">     FeO</t>
  </si>
  <si>
    <t xml:space="preserve">     SrO</t>
  </si>
  <si>
    <t xml:space="preserve">     BaO</t>
  </si>
  <si>
    <t>Total</t>
  </si>
  <si>
    <t xml:space="preserve">#1  </t>
  </si>
  <si>
    <t xml:space="preserve">#2  </t>
  </si>
  <si>
    <t xml:space="preserve">#3  </t>
  </si>
  <si>
    <t xml:space="preserve">#4  </t>
  </si>
  <si>
    <t xml:space="preserve">#5  </t>
  </si>
  <si>
    <t xml:space="preserve">#6  </t>
  </si>
  <si>
    <t xml:space="preserve">#7  </t>
  </si>
  <si>
    <t xml:space="preserve">#8  </t>
  </si>
  <si>
    <t xml:space="preserve">#9  </t>
  </si>
  <si>
    <t xml:space="preserve">#10 </t>
  </si>
  <si>
    <t xml:space="preserve">harmotome R070015                                          </t>
  </si>
  <si>
    <t>Ba</t>
  </si>
  <si>
    <t>Al</t>
  </si>
  <si>
    <t>K</t>
  </si>
  <si>
    <t>Na</t>
  </si>
  <si>
    <t>Ti</t>
  </si>
  <si>
    <t>Ca</t>
  </si>
  <si>
    <t>Si</t>
  </si>
  <si>
    <t>Cation numbers normalized to 32 O</t>
  </si>
  <si>
    <r>
      <t>Ba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32</t>
    </r>
    <r>
      <rPr>
        <sz val="14"/>
        <rFont val="Times New Roman"/>
        <family val="1"/>
      </rPr>
      <t>·12H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</si>
  <si>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not present in the wds scan; not in totals</t>
  </si>
  <si>
    <r>
      <t>(Ba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11.67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4.33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32</t>
    </r>
    <r>
      <rPr>
        <sz val="14"/>
        <rFont val="Times New Roman"/>
        <family val="1"/>
      </rPr>
      <t>·12H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sz val="14"/>
        <rFont val="Courier New"/>
        <family val="0"/>
      </rPr>
      <t>·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</si>
  <si>
    <t>average</t>
  </si>
  <si>
    <t>stdev</t>
  </si>
  <si>
    <t>in formula</t>
  </si>
  <si>
    <t>(+) charges</t>
  </si>
  <si>
    <t>ideal</t>
  </si>
  <si>
    <t>measured</t>
  </si>
  <si>
    <t>H2O*</t>
  </si>
  <si>
    <t>calibration settings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</si>
  <si>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</si>
  <si>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</si>
  <si>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</si>
  <si>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</si>
  <si>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</si>
  <si>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</si>
  <si>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</si>
  <si>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</si>
  <si>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</si>
  <si>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</si>
  <si>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</si>
  <si>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PET</t>
  </si>
  <si>
    <t>kspar-OR1</t>
  </si>
  <si>
    <t>diopside</t>
  </si>
  <si>
    <t>Mg</t>
  </si>
  <si>
    <t>rutile1</t>
  </si>
  <si>
    <t>Cr</t>
  </si>
  <si>
    <t>chrom-s</t>
  </si>
  <si>
    <t>Mn</t>
  </si>
  <si>
    <t>rhod-791</t>
  </si>
  <si>
    <t>Sr</t>
  </si>
  <si>
    <t>La</t>
  </si>
  <si>
    <t>SrTiO3</t>
  </si>
  <si>
    <t>LIF</t>
  </si>
  <si>
    <t>Fe</t>
  </si>
  <si>
    <t>fayalite</t>
  </si>
  <si>
    <t>barite2</t>
  </si>
  <si>
    <t>H2O estimated by difference</t>
  </si>
  <si>
    <t>H**</t>
  </si>
  <si>
    <t>** = after normalization to 44 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</si>
</sst>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9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 topLeftCell="A1">
      <selection activeCell="N48" sqref="N48"/>
    </sheetView>
  </sheetViews>
  <sheetFormatPr defaultColWidth="9.00390625" defaultRowHeight="13.5"/>
  <cols>
    <col min="1" max="1" width="6.875" style="1" customWidth="1"/>
    <col min="2" max="16384" width="5.25390625" style="1" customWidth="1"/>
  </cols>
  <sheetData>
    <row r="1" ht="15.75">
      <c r="A1" s="11" t="s">
        <v>24</v>
      </c>
    </row>
    <row r="3" spans="1:14" ht="12.75">
      <c r="A3" s="1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M3" s="1" t="s">
        <v>36</v>
      </c>
      <c r="N3" s="1" t="s">
        <v>37</v>
      </c>
    </row>
    <row r="4" spans="1:18" ht="12.75">
      <c r="A4" s="1" t="s">
        <v>5</v>
      </c>
      <c r="B4" s="1">
        <v>47.75</v>
      </c>
      <c r="C4" s="1">
        <v>47.81</v>
      </c>
      <c r="D4" s="1">
        <v>48.36</v>
      </c>
      <c r="E4" s="1">
        <v>48.85</v>
      </c>
      <c r="F4" s="1">
        <v>49.19</v>
      </c>
      <c r="G4" s="1">
        <v>49.46</v>
      </c>
      <c r="H4" s="1">
        <v>48.83</v>
      </c>
      <c r="I4" s="1">
        <v>48.95</v>
      </c>
      <c r="J4" s="1">
        <v>49.16</v>
      </c>
      <c r="K4" s="1">
        <v>48.16</v>
      </c>
      <c r="L4" s="3"/>
      <c r="M4" s="3">
        <f>AVERAGE(B4:K4)</f>
        <v>48.652</v>
      </c>
      <c r="N4" s="3">
        <f>STDEV(B4:K4)</f>
        <v>0.597212041257242</v>
      </c>
      <c r="O4" s="3"/>
      <c r="P4" s="3"/>
      <c r="Q4" s="3"/>
      <c r="R4" s="3"/>
    </row>
    <row r="5" spans="1:18" ht="12.75">
      <c r="A5" s="1" t="s">
        <v>12</v>
      </c>
      <c r="B5" s="3">
        <v>20.52</v>
      </c>
      <c r="C5" s="3">
        <v>21.12</v>
      </c>
      <c r="D5" s="3">
        <v>21.1</v>
      </c>
      <c r="E5" s="3">
        <v>21.24</v>
      </c>
      <c r="F5" s="3">
        <v>20.26</v>
      </c>
      <c r="G5" s="3">
        <v>20.63</v>
      </c>
      <c r="H5" s="3">
        <v>21.42</v>
      </c>
      <c r="I5" s="3">
        <v>20.88</v>
      </c>
      <c r="J5" s="3">
        <v>20.63</v>
      </c>
      <c r="K5" s="3">
        <v>20.55</v>
      </c>
      <c r="L5" s="3"/>
      <c r="M5" s="3">
        <f>AVERAGE(B5:K5)</f>
        <v>20.835</v>
      </c>
      <c r="N5" s="3">
        <f>STDEV(B5:K5)</f>
        <v>0.3734002916143822</v>
      </c>
      <c r="O5" s="3"/>
      <c r="P5" s="3"/>
      <c r="Q5" s="3"/>
      <c r="R5" s="3"/>
    </row>
    <row r="6" spans="1:18" ht="12.75">
      <c r="A6" s="1" t="s">
        <v>4</v>
      </c>
      <c r="B6" s="3">
        <v>15.67</v>
      </c>
      <c r="C6" s="3">
        <v>15.39</v>
      </c>
      <c r="D6" s="3">
        <v>15.49</v>
      </c>
      <c r="E6" s="3">
        <v>15.73</v>
      </c>
      <c r="F6" s="3">
        <v>15.52</v>
      </c>
      <c r="G6" s="3">
        <v>15.21</v>
      </c>
      <c r="H6" s="3">
        <v>14.93</v>
      </c>
      <c r="I6" s="3">
        <v>15.21</v>
      </c>
      <c r="J6" s="3">
        <v>15.46</v>
      </c>
      <c r="K6" s="3">
        <v>15.32</v>
      </c>
      <c r="L6" s="3"/>
      <c r="M6" s="3">
        <f>AVERAGE(B6:K6)</f>
        <v>15.393</v>
      </c>
      <c r="N6" s="3">
        <f>STDEV(B6:K6)</f>
        <v>0.23734878226867576</v>
      </c>
      <c r="O6" s="3"/>
      <c r="P6" s="3"/>
      <c r="Q6" s="3"/>
      <c r="R6" s="3"/>
    </row>
    <row r="7" spans="1:18" ht="12.75">
      <c r="A7" s="1" t="s">
        <v>1</v>
      </c>
      <c r="B7" s="3">
        <v>0.24</v>
      </c>
      <c r="C7" s="3">
        <v>0.18</v>
      </c>
      <c r="D7" s="3">
        <v>0.2</v>
      </c>
      <c r="E7" s="3">
        <v>0.2</v>
      </c>
      <c r="F7" s="3">
        <v>0.2</v>
      </c>
      <c r="G7" s="3">
        <v>0.29</v>
      </c>
      <c r="H7" s="3">
        <v>0.27</v>
      </c>
      <c r="I7" s="3">
        <v>0.24</v>
      </c>
      <c r="J7" s="3">
        <v>0.22</v>
      </c>
      <c r="K7" s="3">
        <v>0.21</v>
      </c>
      <c r="L7" s="3"/>
      <c r="M7" s="3">
        <f>AVERAGE(B7:K7)</f>
        <v>0.225</v>
      </c>
      <c r="N7" s="3">
        <f>STDEV(B7:K7)</f>
        <v>0.034721111093332806</v>
      </c>
      <c r="O7" s="3"/>
      <c r="P7" s="3"/>
      <c r="Q7" s="3"/>
      <c r="R7" s="3"/>
    </row>
    <row r="8" spans="1:18" ht="12.75">
      <c r="A8" s="1" t="s">
        <v>6</v>
      </c>
      <c r="B8" s="3">
        <v>0.03</v>
      </c>
      <c r="C8" s="3">
        <v>0.01</v>
      </c>
      <c r="D8" s="3">
        <v>0.02</v>
      </c>
      <c r="E8" s="3">
        <v>0.05</v>
      </c>
      <c r="F8" s="3">
        <v>0.03</v>
      </c>
      <c r="G8" s="3">
        <v>0.03</v>
      </c>
      <c r="H8" s="3">
        <v>0.01</v>
      </c>
      <c r="I8" s="3">
        <v>0.01</v>
      </c>
      <c r="J8" s="3">
        <v>0.03</v>
      </c>
      <c r="K8" s="3">
        <v>0.03</v>
      </c>
      <c r="L8" s="3"/>
      <c r="M8" s="3">
        <f>AVERAGE(B8:K8)</f>
        <v>0.025</v>
      </c>
      <c r="N8" s="3">
        <f>STDEV(B8:K8)</f>
        <v>0.012692955176439848</v>
      </c>
      <c r="O8" s="3"/>
      <c r="P8" s="3"/>
      <c r="Q8" s="3"/>
      <c r="R8" s="3"/>
    </row>
    <row r="9" spans="1:18" ht="12.75">
      <c r="A9" s="1" t="s">
        <v>2</v>
      </c>
      <c r="B9" s="3">
        <v>0.42</v>
      </c>
      <c r="C9" s="3">
        <v>0.5</v>
      </c>
      <c r="D9" s="3">
        <v>0.43</v>
      </c>
      <c r="E9" s="3">
        <v>0.6</v>
      </c>
      <c r="F9" s="3">
        <v>0.57</v>
      </c>
      <c r="G9" s="3">
        <v>0.44</v>
      </c>
      <c r="H9" s="3">
        <v>0.57</v>
      </c>
      <c r="I9" s="3">
        <v>0.47</v>
      </c>
      <c r="J9" s="3">
        <v>0.53</v>
      </c>
      <c r="K9" s="3">
        <v>0.61</v>
      </c>
      <c r="L9" s="3"/>
      <c r="M9" s="3">
        <f>AVERAGE(B9:K9)</f>
        <v>0.514</v>
      </c>
      <c r="N9" s="3">
        <f>STDEV(B9:K9)</f>
        <v>0.07198765326236314</v>
      </c>
      <c r="O9" s="3"/>
      <c r="P9" s="3"/>
      <c r="Q9" s="3"/>
      <c r="R9" s="3"/>
    </row>
    <row r="10" spans="1:18" ht="12.75">
      <c r="A10" s="1" t="s">
        <v>7</v>
      </c>
      <c r="B10" s="3">
        <v>0.1</v>
      </c>
      <c r="C10" s="3">
        <v>0.12</v>
      </c>
      <c r="D10" s="3">
        <v>0.15</v>
      </c>
      <c r="E10" s="3">
        <v>0.1</v>
      </c>
      <c r="F10" s="3">
        <v>0.07</v>
      </c>
      <c r="G10" s="3">
        <v>0.1</v>
      </c>
      <c r="H10" s="3">
        <v>0.09</v>
      </c>
      <c r="I10" s="3">
        <v>0.08</v>
      </c>
      <c r="J10" s="3">
        <v>0.08</v>
      </c>
      <c r="K10" s="3">
        <v>0.1</v>
      </c>
      <c r="L10" s="3"/>
      <c r="M10" s="3">
        <f>AVERAGE(B10:K10)</f>
        <v>0.09899999999999999</v>
      </c>
      <c r="N10" s="3">
        <f>STDEV(B10:K10)</f>
        <v>0.022827858224352012</v>
      </c>
      <c r="O10" s="3"/>
      <c r="P10" s="3"/>
      <c r="Q10" s="3"/>
      <c r="R10" s="3"/>
    </row>
    <row r="11" spans="1:18" s="4" customFormat="1" ht="12.75">
      <c r="A11" s="4" t="s">
        <v>10</v>
      </c>
      <c r="B11" s="5">
        <v>0</v>
      </c>
      <c r="C11" s="5">
        <v>0</v>
      </c>
      <c r="D11" s="5">
        <v>0.02</v>
      </c>
      <c r="E11" s="5">
        <v>0.01</v>
      </c>
      <c r="F11" s="5">
        <v>0.02</v>
      </c>
      <c r="G11" s="5">
        <v>0.02</v>
      </c>
      <c r="H11" s="5">
        <v>0</v>
      </c>
      <c r="I11" s="5">
        <v>0.03</v>
      </c>
      <c r="J11" s="5">
        <v>0.02</v>
      </c>
      <c r="K11" s="5">
        <v>0.07</v>
      </c>
      <c r="L11" s="5"/>
      <c r="M11" s="5">
        <f>AVERAGE(B11:K11)</f>
        <v>0.019</v>
      </c>
      <c r="N11" s="5">
        <f>STDEV(B11:K11)</f>
        <v>0.020789954839350235</v>
      </c>
      <c r="O11" s="5" t="s">
        <v>34</v>
      </c>
      <c r="P11" s="5"/>
      <c r="Q11" s="5"/>
      <c r="R11" s="5"/>
    </row>
    <row r="12" spans="1:18" s="4" customFormat="1" ht="12.75">
      <c r="A12" s="4" t="s">
        <v>3</v>
      </c>
      <c r="B12" s="5">
        <v>0.01</v>
      </c>
      <c r="C12" s="5">
        <v>0</v>
      </c>
      <c r="D12" s="5">
        <v>0</v>
      </c>
      <c r="E12" s="5">
        <v>0</v>
      </c>
      <c r="F12" s="5">
        <v>0.01</v>
      </c>
      <c r="G12" s="5">
        <v>0.02</v>
      </c>
      <c r="H12" s="5">
        <v>0.01</v>
      </c>
      <c r="I12" s="5">
        <v>0</v>
      </c>
      <c r="J12" s="5">
        <v>0.02</v>
      </c>
      <c r="K12" s="5">
        <v>0</v>
      </c>
      <c r="L12" s="5"/>
      <c r="M12" s="5">
        <f>AVERAGE(B12:K12)</f>
        <v>0.007000000000000001</v>
      </c>
      <c r="N12" s="5">
        <f>STDEV(B12:K12)</f>
        <v>0.008232726023485645</v>
      </c>
      <c r="O12" s="5" t="s">
        <v>34</v>
      </c>
      <c r="P12" s="5"/>
      <c r="Q12" s="5"/>
      <c r="R12" s="5"/>
    </row>
    <row r="13" spans="1:18" s="4" customFormat="1" ht="12.75">
      <c r="A13" s="4" t="s">
        <v>9</v>
      </c>
      <c r="B13" s="5">
        <v>0</v>
      </c>
      <c r="C13" s="5">
        <v>0</v>
      </c>
      <c r="D13" s="5">
        <v>0</v>
      </c>
      <c r="E13" s="5">
        <v>0.02</v>
      </c>
      <c r="F13" s="5">
        <v>0.02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/>
      <c r="M13" s="5">
        <f>AVERAGE(B13:K13)</f>
        <v>0.004</v>
      </c>
      <c r="N13" s="5">
        <f>STDEV(B13:K13)</f>
        <v>0.008432740427115679</v>
      </c>
      <c r="O13" s="5" t="s">
        <v>34</v>
      </c>
      <c r="P13" s="5"/>
      <c r="Q13" s="5"/>
      <c r="R13" s="5"/>
    </row>
    <row r="14" spans="1:18" s="4" customFormat="1" ht="12.75">
      <c r="A14" s="4" t="s">
        <v>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>
        <f>AVERAGE(B14:K14)</f>
        <v>0</v>
      </c>
      <c r="N14" s="5">
        <f>STDEV(B14:K14)</f>
        <v>0</v>
      </c>
      <c r="O14" s="5" t="s">
        <v>34</v>
      </c>
      <c r="P14" s="5"/>
      <c r="Q14" s="5"/>
      <c r="R14" s="5"/>
    </row>
    <row r="15" spans="1:18" s="4" customFormat="1" ht="12.75">
      <c r="A15" s="4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/>
      <c r="M15" s="5">
        <f>AVERAGE(B15:K15)</f>
        <v>0</v>
      </c>
      <c r="N15" s="5">
        <f>STDEV(B15:K15)</f>
        <v>0</v>
      </c>
      <c r="O15" s="5" t="s">
        <v>34</v>
      </c>
      <c r="P15" s="5"/>
      <c r="Q15" s="5"/>
      <c r="R15" s="5"/>
    </row>
    <row r="16" spans="1:18" ht="12.75">
      <c r="A16" s="1" t="s">
        <v>13</v>
      </c>
      <c r="B16" s="3">
        <f>SUM(B4:B10)</f>
        <v>84.72999999999999</v>
      </c>
      <c r="C16" s="3">
        <f aca="true" t="shared" si="0" ref="C16:K16">SUM(C4:C10)</f>
        <v>85.13000000000002</v>
      </c>
      <c r="D16" s="3">
        <f t="shared" si="0"/>
        <v>85.75000000000001</v>
      </c>
      <c r="E16" s="3">
        <f t="shared" si="0"/>
        <v>86.77</v>
      </c>
      <c r="F16" s="3">
        <f t="shared" si="0"/>
        <v>85.83999999999999</v>
      </c>
      <c r="G16" s="3">
        <f t="shared" si="0"/>
        <v>86.16000000000001</v>
      </c>
      <c r="H16" s="3">
        <f t="shared" si="0"/>
        <v>86.12</v>
      </c>
      <c r="I16" s="3">
        <f t="shared" si="0"/>
        <v>85.83999999999999</v>
      </c>
      <c r="J16" s="3">
        <f t="shared" si="0"/>
        <v>86.11</v>
      </c>
      <c r="K16" s="3">
        <f t="shared" si="0"/>
        <v>84.97999999999999</v>
      </c>
      <c r="L16" s="3"/>
      <c r="M16" s="3">
        <f>AVERAGE(B16:K16)</f>
        <v>85.74300000000001</v>
      </c>
      <c r="N16" s="3">
        <f>STDEV(B16:K16)</f>
        <v>0.6243583372800838</v>
      </c>
      <c r="O16" s="3"/>
      <c r="P16" s="3"/>
      <c r="Q16" s="3"/>
      <c r="R16" s="3"/>
    </row>
    <row r="17" spans="1:18" ht="12.75">
      <c r="A17" s="1" t="s">
        <v>42</v>
      </c>
      <c r="B17" s="3">
        <f>100-B16</f>
        <v>15.27000000000001</v>
      </c>
      <c r="C17" s="3">
        <f aca="true" t="shared" si="1" ref="C17:K17">100-C16</f>
        <v>14.869999999999976</v>
      </c>
      <c r="D17" s="3">
        <f t="shared" si="1"/>
        <v>14.249999999999986</v>
      </c>
      <c r="E17" s="3">
        <f t="shared" si="1"/>
        <v>13.230000000000004</v>
      </c>
      <c r="F17" s="3">
        <f t="shared" si="1"/>
        <v>14.16000000000001</v>
      </c>
      <c r="G17" s="3">
        <f t="shared" si="1"/>
        <v>13.83999999999999</v>
      </c>
      <c r="H17" s="3">
        <f t="shared" si="1"/>
        <v>13.879999999999995</v>
      </c>
      <c r="I17" s="3">
        <f t="shared" si="1"/>
        <v>14.16000000000001</v>
      </c>
      <c r="J17" s="3">
        <f t="shared" si="1"/>
        <v>13.89</v>
      </c>
      <c r="K17" s="3">
        <f t="shared" si="1"/>
        <v>15.02000000000001</v>
      </c>
      <c r="L17" s="3"/>
      <c r="M17" s="3">
        <f>AVERAGE(B17:K17)</f>
        <v>14.257</v>
      </c>
      <c r="N17" s="3">
        <f>STDEV(B17:K17)</f>
        <v>0.6243583372818238</v>
      </c>
      <c r="O17" s="3"/>
      <c r="P17" s="3"/>
      <c r="Q17" s="3"/>
      <c r="R17" s="3"/>
    </row>
    <row r="18" spans="2:18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7" ht="12.75">
      <c r="A19" s="1" t="s">
        <v>32</v>
      </c>
      <c r="M19" s="1" t="s">
        <v>36</v>
      </c>
      <c r="N19" s="1" t="s">
        <v>37</v>
      </c>
      <c r="O19" s="1" t="s">
        <v>38</v>
      </c>
      <c r="Q19" s="1" t="s">
        <v>39</v>
      </c>
    </row>
    <row r="20" spans="1:18" ht="12.75">
      <c r="A20" s="1" t="s">
        <v>31</v>
      </c>
      <c r="B20" s="1">
        <v>11.582191893761866</v>
      </c>
      <c r="C20" s="1">
        <v>11.608919989503779</v>
      </c>
      <c r="D20" s="1">
        <v>11.627808506226552</v>
      </c>
      <c r="E20" s="1">
        <v>11.612604129340257</v>
      </c>
      <c r="F20" s="1">
        <v>11.707429541196047</v>
      </c>
      <c r="G20" s="1">
        <v>11.755391994005203</v>
      </c>
      <c r="H20" s="1">
        <v>11.729219984866617</v>
      </c>
      <c r="I20" s="1">
        <v>11.721488424679313</v>
      </c>
      <c r="J20" s="1">
        <v>11.701347780699951</v>
      </c>
      <c r="K20" s="1">
        <v>11.65468631965775</v>
      </c>
      <c r="L20" s="3"/>
      <c r="M20" s="3">
        <f>AVERAGE(B20:K20)</f>
        <v>11.670108856393734</v>
      </c>
      <c r="N20" s="3">
        <f>STDEV(B20:K20)</f>
        <v>0.060169520394460226</v>
      </c>
      <c r="O20" s="6">
        <f>16-O21</f>
        <v>11.67</v>
      </c>
      <c r="P20" s="9">
        <v>4</v>
      </c>
      <c r="Q20" s="3">
        <f>O20*P20</f>
        <v>46.68</v>
      </c>
      <c r="R20" s="3"/>
    </row>
    <row r="21" spans="1:18" ht="12.75">
      <c r="A21" s="1" t="s">
        <v>26</v>
      </c>
      <c r="B21" s="2">
        <v>4.479629621868339</v>
      </c>
      <c r="C21" s="2">
        <v>4.404203982641692</v>
      </c>
      <c r="D21" s="2">
        <v>4.389537137358739</v>
      </c>
      <c r="E21" s="2">
        <v>4.407065518308779</v>
      </c>
      <c r="F21" s="2">
        <v>4.353436140688366</v>
      </c>
      <c r="G21" s="2">
        <v>4.260572391905243</v>
      </c>
      <c r="H21" s="2">
        <v>4.226666155551075</v>
      </c>
      <c r="I21" s="2">
        <v>4.292546536187837</v>
      </c>
      <c r="J21" s="2">
        <v>4.336998120542562</v>
      </c>
      <c r="K21" s="2">
        <v>4.36946844571814</v>
      </c>
      <c r="L21" s="3"/>
      <c r="M21" s="3">
        <f>AVERAGE(B21:K21)</f>
        <v>4.352012405077078</v>
      </c>
      <c r="N21" s="3">
        <f>STDEV(B21:K21)</f>
        <v>0.07571172121159211</v>
      </c>
      <c r="O21" s="6">
        <v>4.33</v>
      </c>
      <c r="P21" s="9">
        <v>3</v>
      </c>
      <c r="Q21" s="3">
        <f aca="true" t="shared" si="2" ref="Q21:Q26">O21*P21</f>
        <v>12.99</v>
      </c>
      <c r="R21" s="3"/>
    </row>
    <row r="22" spans="1:18" ht="12.75">
      <c r="A22" s="1" t="s">
        <v>25</v>
      </c>
      <c r="B22" s="2">
        <v>1.9504678834960583</v>
      </c>
      <c r="C22" s="2">
        <v>2.0096066314155236</v>
      </c>
      <c r="D22" s="2">
        <v>1.9880994312350295</v>
      </c>
      <c r="E22" s="2">
        <v>1.97862564047551</v>
      </c>
      <c r="F22" s="2">
        <v>1.889592855585907</v>
      </c>
      <c r="G22" s="2">
        <v>1.9214376601277956</v>
      </c>
      <c r="H22" s="2">
        <v>2.0162572448448497</v>
      </c>
      <c r="I22" s="2">
        <v>1.9593166461915497</v>
      </c>
      <c r="J22" s="2">
        <v>1.9242757558462122</v>
      </c>
      <c r="K22" s="2">
        <v>1.9488122647436452</v>
      </c>
      <c r="L22" s="3"/>
      <c r="M22" s="3">
        <f>AVERAGE(B22:K22)</f>
        <v>1.958649201396208</v>
      </c>
      <c r="N22" s="3">
        <f>STDEV(B22:K22)</f>
        <v>0.04038822260548221</v>
      </c>
      <c r="O22" s="6">
        <v>1.98</v>
      </c>
      <c r="P22" s="9">
        <v>2</v>
      </c>
      <c r="Q22" s="3">
        <f t="shared" si="2"/>
        <v>3.96</v>
      </c>
      <c r="R22" s="3"/>
    </row>
    <row r="23" spans="1:18" ht="12.75">
      <c r="A23" s="1" t="s">
        <v>29</v>
      </c>
      <c r="B23" s="2">
        <v>0.018245125459373467</v>
      </c>
      <c r="C23" s="2">
        <v>0.021917135583354036</v>
      </c>
      <c r="D23" s="2">
        <v>0.027128907934737472</v>
      </c>
      <c r="E23" s="2">
        <v>0.017881112154323187</v>
      </c>
      <c r="F23" s="2">
        <v>0.012531765054517547</v>
      </c>
      <c r="G23" s="2">
        <v>0.017877734261578525</v>
      </c>
      <c r="H23" s="2">
        <v>0.01626126737606104</v>
      </c>
      <c r="I23" s="2">
        <v>0.014409520453209987</v>
      </c>
      <c r="J23" s="2">
        <v>0.014323312724797395</v>
      </c>
      <c r="K23" s="2">
        <v>0.01820302580970938</v>
      </c>
      <c r="L23" s="3"/>
      <c r="M23" s="3">
        <f>AVERAGE(B23:K23)</f>
        <v>0.017877890681166204</v>
      </c>
      <c r="N23" s="3">
        <f>STDEV(B23:K23)</f>
        <v>0.004189889296532961</v>
      </c>
      <c r="O23" s="6">
        <v>0.02</v>
      </c>
      <c r="P23" s="9">
        <v>4</v>
      </c>
      <c r="Q23" s="3">
        <f t="shared" si="2"/>
        <v>0.08</v>
      </c>
      <c r="R23" s="3"/>
    </row>
    <row r="24" spans="1:18" ht="12.75">
      <c r="A24" s="1" t="s">
        <v>27</v>
      </c>
      <c r="B24" s="2">
        <v>0.12996464086979587</v>
      </c>
      <c r="C24" s="2">
        <v>0.15488223932329226</v>
      </c>
      <c r="D24" s="2">
        <v>0.13189811071794164</v>
      </c>
      <c r="E24" s="2">
        <v>0.18195954582607554</v>
      </c>
      <c r="F24" s="2">
        <v>0.17306853855758925</v>
      </c>
      <c r="G24" s="2">
        <v>0.13341179289882002</v>
      </c>
      <c r="H24" s="2">
        <v>0.1746689878204254</v>
      </c>
      <c r="I24" s="2">
        <v>0.14357752588156578</v>
      </c>
      <c r="J24" s="2">
        <v>0.16093793452355185</v>
      </c>
      <c r="K24" s="2">
        <v>0.1883226195188021</v>
      </c>
      <c r="L24" s="3"/>
      <c r="M24" s="3">
        <f>AVERAGE(B24:K24)</f>
        <v>0.15726919359378594</v>
      </c>
      <c r="N24" s="3">
        <f>STDEV(B24:K24)</f>
        <v>0.021836070781471664</v>
      </c>
      <c r="O24" s="6">
        <v>0.16</v>
      </c>
      <c r="P24" s="9">
        <v>1</v>
      </c>
      <c r="Q24" s="3">
        <f t="shared" si="2"/>
        <v>0.16</v>
      </c>
      <c r="R24" s="3"/>
    </row>
    <row r="25" spans="1:18" ht="12.75">
      <c r="A25" s="1" t="s">
        <v>28</v>
      </c>
      <c r="B25" s="2">
        <v>0.11286921563500485</v>
      </c>
      <c r="C25" s="2">
        <v>0.08474078144076015</v>
      </c>
      <c r="D25" s="2">
        <v>0.09323703614992929</v>
      </c>
      <c r="E25" s="2">
        <v>0.09218111014701838</v>
      </c>
      <c r="F25" s="2">
        <v>0.09229148011896872</v>
      </c>
      <c r="G25" s="2">
        <v>0.13363735972001703</v>
      </c>
      <c r="H25" s="2">
        <v>0.12574567506085338</v>
      </c>
      <c r="I25" s="2">
        <v>0.11142642420107403</v>
      </c>
      <c r="J25" s="2">
        <v>0.1015298113321678</v>
      </c>
      <c r="K25" s="2">
        <v>0.09853267897022588</v>
      </c>
      <c r="L25" s="3"/>
      <c r="M25" s="3">
        <f>AVERAGE(B25:K25)</f>
        <v>0.10461915727760193</v>
      </c>
      <c r="N25" s="3">
        <f>STDEV(B25:K25)</f>
        <v>0.015919089159055336</v>
      </c>
      <c r="O25" s="6">
        <v>0.11</v>
      </c>
      <c r="P25" s="9">
        <v>1</v>
      </c>
      <c r="Q25" s="3">
        <f t="shared" si="2"/>
        <v>0.11</v>
      </c>
      <c r="R25" s="3"/>
    </row>
    <row r="26" spans="1:17" ht="12.75">
      <c r="A26" s="1" t="s">
        <v>30</v>
      </c>
      <c r="B26" s="2">
        <v>0.007796717006552734</v>
      </c>
      <c r="C26" s="2">
        <v>0.002601634065647986</v>
      </c>
      <c r="D26" s="2">
        <v>0.005152460970342913</v>
      </c>
      <c r="E26" s="2">
        <v>0.012735271085613373</v>
      </c>
      <c r="F26" s="2">
        <v>0.007650311542134845</v>
      </c>
      <c r="G26" s="2">
        <v>0.007639719171361965</v>
      </c>
      <c r="H26" s="2">
        <v>0.0025736859025380886</v>
      </c>
      <c r="I26" s="2">
        <v>0.0025656842203317866</v>
      </c>
      <c r="J26" s="2">
        <v>0.00765100356258635</v>
      </c>
      <c r="K26" s="2">
        <v>0.007778726499705478</v>
      </c>
      <c r="M26" s="3">
        <f>AVERAGE(B26:K26)</f>
        <v>0.0064145214026815525</v>
      </c>
      <c r="N26" s="3">
        <f>STDEV(B26:K26)</f>
        <v>0.003231391910900315</v>
      </c>
      <c r="O26" s="7">
        <v>0.01</v>
      </c>
      <c r="P26" s="9">
        <v>2</v>
      </c>
      <c r="Q26" s="1">
        <f t="shared" si="2"/>
        <v>0.02</v>
      </c>
    </row>
    <row r="27" spans="2:18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9"/>
      <c r="Q27" s="8">
        <f>SUM(Q20:Q26)</f>
        <v>64</v>
      </c>
      <c r="R27" s="3"/>
    </row>
    <row r="28" spans="1:19" ht="12.75">
      <c r="A28" s="1" t="s">
        <v>72</v>
      </c>
      <c r="B28" s="3">
        <v>24.50952947448965</v>
      </c>
      <c r="C28" s="3">
        <v>24.061250400762823</v>
      </c>
      <c r="D28" s="3">
        <v>23.156106487639985</v>
      </c>
      <c r="E28" s="3">
        <v>21.724429612336564</v>
      </c>
      <c r="F28" s="3">
        <v>22.87518040757081</v>
      </c>
      <c r="G28" s="3">
        <v>22.467156766878112</v>
      </c>
      <c r="H28" s="3">
        <v>22.693376363227944</v>
      </c>
      <c r="I28" s="3">
        <v>22.978446840991428</v>
      </c>
      <c r="J28" s="3">
        <v>22.552293004388453</v>
      </c>
      <c r="K28" s="3">
        <v>24.178165181452894</v>
      </c>
      <c r="L28" s="3"/>
      <c r="M28" s="3">
        <f>AVERAGE(B28:K28)</f>
        <v>23.119593453973867</v>
      </c>
      <c r="N28" s="3">
        <f>STDEV(B28:K28)</f>
        <v>0.8753319331190305</v>
      </c>
      <c r="O28" s="3">
        <v>24</v>
      </c>
      <c r="P28" s="3"/>
      <c r="Q28" s="3"/>
      <c r="R28" s="3"/>
      <c r="S28" s="3"/>
    </row>
    <row r="29" spans="1:14" ht="12.75">
      <c r="A29" s="1" t="s">
        <v>73</v>
      </c>
      <c r="M29" s="3"/>
      <c r="N29" s="3"/>
    </row>
    <row r="30" spans="13:14" ht="12.75">
      <c r="M30" s="3"/>
      <c r="N30" s="3"/>
    </row>
    <row r="31" spans="1:14" ht="20.25">
      <c r="A31" s="1" t="s">
        <v>40</v>
      </c>
      <c r="C31" s="10" t="s">
        <v>33</v>
      </c>
      <c r="M31" s="3"/>
      <c r="N31" s="3"/>
    </row>
    <row r="32" spans="1:14" ht="20.25">
      <c r="A32" s="1" t="s">
        <v>41</v>
      </c>
      <c r="C32" s="10" t="s">
        <v>35</v>
      </c>
      <c r="M32" s="3"/>
      <c r="N32" s="1" t="s">
        <v>71</v>
      </c>
    </row>
    <row r="33" spans="13:14" ht="12.75">
      <c r="M33" s="3"/>
      <c r="N33" s="3"/>
    </row>
    <row r="34" spans="13:14" ht="12.75">
      <c r="M34" s="3"/>
      <c r="N34" s="3"/>
    </row>
    <row r="35" spans="1:14" ht="12.75">
      <c r="A35" s="1" t="s">
        <v>43</v>
      </c>
      <c r="M35" s="3"/>
      <c r="N35" s="3"/>
    </row>
    <row r="36" spans="1:14" ht="12.75">
      <c r="A36" s="1" t="s">
        <v>44</v>
      </c>
      <c r="B36" s="1" t="s">
        <v>45</v>
      </c>
      <c r="C36" s="1" t="s">
        <v>46</v>
      </c>
      <c r="D36" s="1" t="s">
        <v>47</v>
      </c>
      <c r="E36" s="1" t="s">
        <v>48</v>
      </c>
      <c r="F36" s="1" t="s">
        <v>49</v>
      </c>
      <c r="G36" s="1" t="s">
        <v>50</v>
      </c>
      <c r="H36" s="1" t="s">
        <v>51</v>
      </c>
      <c r="M36" s="3"/>
      <c r="N36" s="3"/>
    </row>
    <row r="37" spans="1:14" ht="12.75">
      <c r="A37" s="1" t="s">
        <v>52</v>
      </c>
      <c r="B37" s="1" t="s">
        <v>28</v>
      </c>
      <c r="C37" s="1" t="s">
        <v>53</v>
      </c>
      <c r="D37" s="1">
        <v>20</v>
      </c>
      <c r="E37" s="1">
        <v>10</v>
      </c>
      <c r="F37" s="1">
        <v>600</v>
      </c>
      <c r="G37" s="1">
        <v>-600</v>
      </c>
      <c r="H37" s="1" t="s">
        <v>54</v>
      </c>
      <c r="M37" s="3"/>
      <c r="N37" s="3"/>
    </row>
    <row r="38" spans="1:14" ht="12.75">
      <c r="A38" s="1" t="s">
        <v>55</v>
      </c>
      <c r="B38" s="1" t="s">
        <v>27</v>
      </c>
      <c r="C38" s="1" t="s">
        <v>53</v>
      </c>
      <c r="D38" s="1">
        <v>20</v>
      </c>
      <c r="E38" s="1">
        <v>10</v>
      </c>
      <c r="F38" s="1">
        <v>600</v>
      </c>
      <c r="G38" s="1">
        <v>-600</v>
      </c>
      <c r="H38" s="1" t="s">
        <v>56</v>
      </c>
      <c r="M38" s="3"/>
      <c r="N38" s="3"/>
    </row>
    <row r="39" spans="1:14" ht="12.75">
      <c r="A39" s="1" t="s">
        <v>52</v>
      </c>
      <c r="B39" s="1" t="s">
        <v>31</v>
      </c>
      <c r="C39" s="1" t="s">
        <v>53</v>
      </c>
      <c r="D39" s="1">
        <v>20</v>
      </c>
      <c r="E39" s="1">
        <v>10</v>
      </c>
      <c r="F39" s="1">
        <v>600</v>
      </c>
      <c r="G39" s="1">
        <v>-600</v>
      </c>
      <c r="H39" s="1" t="s">
        <v>57</v>
      </c>
      <c r="M39" s="3"/>
      <c r="N39" s="3"/>
    </row>
    <row r="40" spans="1:14" ht="12.75">
      <c r="A40" s="1" t="s">
        <v>52</v>
      </c>
      <c r="B40" s="1" t="s">
        <v>58</v>
      </c>
      <c r="C40" s="1" t="s">
        <v>53</v>
      </c>
      <c r="D40" s="1">
        <v>20</v>
      </c>
      <c r="E40" s="1">
        <v>10</v>
      </c>
      <c r="F40" s="1">
        <v>600</v>
      </c>
      <c r="G40" s="1">
        <v>-601</v>
      </c>
      <c r="H40" s="1" t="s">
        <v>57</v>
      </c>
      <c r="M40" s="3"/>
      <c r="N40" s="3"/>
    </row>
    <row r="41" spans="1:14" ht="12.75">
      <c r="A41" s="1" t="s">
        <v>52</v>
      </c>
      <c r="B41" s="1" t="s">
        <v>26</v>
      </c>
      <c r="C41" s="1" t="s">
        <v>53</v>
      </c>
      <c r="D41" s="1">
        <v>20</v>
      </c>
      <c r="E41" s="1">
        <v>10</v>
      </c>
      <c r="F41" s="1">
        <v>600</v>
      </c>
      <c r="G41" s="1">
        <v>-600</v>
      </c>
      <c r="H41" s="1" t="s">
        <v>56</v>
      </c>
      <c r="M41" s="3"/>
      <c r="N41" s="3"/>
    </row>
    <row r="42" spans="1:14" ht="12.75">
      <c r="A42" s="1" t="s">
        <v>55</v>
      </c>
      <c r="B42" s="1" t="s">
        <v>30</v>
      </c>
      <c r="C42" s="1" t="s">
        <v>53</v>
      </c>
      <c r="D42" s="1">
        <v>20</v>
      </c>
      <c r="E42" s="1">
        <v>10</v>
      </c>
      <c r="F42" s="1">
        <v>600</v>
      </c>
      <c r="G42" s="1">
        <v>-600</v>
      </c>
      <c r="H42" s="1" t="s">
        <v>57</v>
      </c>
      <c r="M42" s="3"/>
      <c r="N42" s="3"/>
    </row>
    <row r="43" spans="1:14" ht="12.75">
      <c r="A43" s="1" t="s">
        <v>55</v>
      </c>
      <c r="B43" s="1" t="s">
        <v>29</v>
      </c>
      <c r="C43" s="1" t="s">
        <v>53</v>
      </c>
      <c r="D43" s="1">
        <v>20</v>
      </c>
      <c r="E43" s="1">
        <v>10</v>
      </c>
      <c r="F43" s="1">
        <v>0</v>
      </c>
      <c r="G43" s="1">
        <v>-500</v>
      </c>
      <c r="H43" s="1" t="s">
        <v>59</v>
      </c>
      <c r="M43" s="3"/>
      <c r="N43" s="3"/>
    </row>
    <row r="44" spans="1:14" ht="12.75">
      <c r="A44" s="1" t="s">
        <v>55</v>
      </c>
      <c r="B44" s="1" t="s">
        <v>60</v>
      </c>
      <c r="C44" s="1" t="s">
        <v>53</v>
      </c>
      <c r="D44" s="1">
        <v>20</v>
      </c>
      <c r="E44" s="1">
        <v>10</v>
      </c>
      <c r="F44" s="1">
        <v>600</v>
      </c>
      <c r="G44" s="1">
        <v>-600</v>
      </c>
      <c r="H44" s="1" t="s">
        <v>61</v>
      </c>
      <c r="M44" s="3"/>
      <c r="N44" s="3"/>
    </row>
    <row r="45" spans="1:14" ht="12.75">
      <c r="A45" s="1" t="s">
        <v>55</v>
      </c>
      <c r="B45" s="1" t="s">
        <v>62</v>
      </c>
      <c r="C45" s="1" t="s">
        <v>53</v>
      </c>
      <c r="D45" s="1">
        <v>20</v>
      </c>
      <c r="E45" s="1">
        <v>10</v>
      </c>
      <c r="F45" s="1">
        <v>600</v>
      </c>
      <c r="G45" s="1">
        <v>-600</v>
      </c>
      <c r="H45" s="1" t="s">
        <v>63</v>
      </c>
      <c r="M45" s="3"/>
      <c r="N45" s="3"/>
    </row>
    <row r="46" spans="1:14" ht="12.75">
      <c r="A46" s="1" t="s">
        <v>55</v>
      </c>
      <c r="B46" s="1" t="s">
        <v>64</v>
      </c>
      <c r="C46" s="1" t="s">
        <v>65</v>
      </c>
      <c r="D46" s="1">
        <v>20</v>
      </c>
      <c r="E46" s="1">
        <v>10</v>
      </c>
      <c r="F46" s="1">
        <v>500</v>
      </c>
      <c r="G46" s="1">
        <v>-500</v>
      </c>
      <c r="H46" s="1" t="s">
        <v>66</v>
      </c>
      <c r="M46" s="3"/>
      <c r="N46" s="3"/>
    </row>
    <row r="47" spans="1:14" ht="12.75">
      <c r="A47" s="1" t="s">
        <v>67</v>
      </c>
      <c r="B47" s="1" t="s">
        <v>68</v>
      </c>
      <c r="C47" s="1" t="s">
        <v>53</v>
      </c>
      <c r="D47" s="1">
        <v>20</v>
      </c>
      <c r="E47" s="1">
        <v>10</v>
      </c>
      <c r="F47" s="1">
        <v>500</v>
      </c>
      <c r="G47" s="1">
        <v>-500</v>
      </c>
      <c r="H47" s="1" t="s">
        <v>69</v>
      </c>
      <c r="M47" s="3"/>
      <c r="N47" s="3"/>
    </row>
    <row r="48" spans="1:14" ht="12.75">
      <c r="A48" s="1" t="s">
        <v>67</v>
      </c>
      <c r="B48" s="1" t="s">
        <v>25</v>
      </c>
      <c r="C48" s="1" t="s">
        <v>65</v>
      </c>
      <c r="D48" s="1">
        <v>20</v>
      </c>
      <c r="E48" s="1">
        <v>10</v>
      </c>
      <c r="F48" s="1">
        <v>500</v>
      </c>
      <c r="G48" s="1">
        <v>0</v>
      </c>
      <c r="H48" s="1" t="s">
        <v>70</v>
      </c>
      <c r="M48" s="3"/>
      <c r="N48" s="3"/>
    </row>
    <row r="49" spans="13:14" ht="12.75">
      <c r="M49" s="3"/>
      <c r="N49" s="3"/>
    </row>
    <row r="50" spans="13:14" ht="12.75">
      <c r="M50" s="3"/>
      <c r="N50" s="3"/>
    </row>
    <row r="51" spans="2:19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2008-08-08T00:05:20Z</dcterms:created>
  <dcterms:modified xsi:type="dcterms:W3CDTF">2008-08-08T00:53:23Z</dcterms:modified>
  <cp:category/>
  <cp:version/>
  <cp:contentType/>
  <cp:contentStatus/>
</cp:coreProperties>
</file>