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75" windowWidth="1300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<sst xmlns="http://schemas.openxmlformats.org/spreadsheetml/2006/main" count="138" uniqueCount="104">
  <si>
    <t>Sample</t>
  </si>
  <si>
    <t>70124-10</t>
  </si>
  <si>
    <t>70124-2</t>
  </si>
  <si>
    <t>70124-4</t>
  </si>
  <si>
    <t>70124-5</t>
  </si>
  <si>
    <t>70124-6</t>
  </si>
  <si>
    <t>70124-7</t>
  </si>
  <si>
    <t>70124-8</t>
  </si>
  <si>
    <t>70124-9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</si>
  <si>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</si>
  <si>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</si>
  <si>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</si>
  <si>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</si>
  <si>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</si>
  <si>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</si>
  <si>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</si>
  <si>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</si>
  <si>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</si>
  <si>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F</t>
  </si>
  <si>
    <t>Cl</t>
  </si>
  <si>
    <t>Total</t>
  </si>
  <si>
    <t>H2O</t>
  </si>
  <si>
    <t>Cr2O3</t>
  </si>
  <si>
    <t>TSi</t>
  </si>
  <si>
    <t>TAl</t>
  </si>
  <si>
    <t>TFe3</t>
  </si>
  <si>
    <t>TTi</t>
  </si>
  <si>
    <t>Sum_T</t>
  </si>
  <si>
    <t>CAl</t>
  </si>
  <si>
    <t>CCr</t>
  </si>
  <si>
    <t>CFe3</t>
  </si>
  <si>
    <t>CTi</t>
  </si>
  <si>
    <t>CMg</t>
  </si>
  <si>
    <t>CFe2</t>
  </si>
  <si>
    <t>CMn</t>
  </si>
  <si>
    <t>CCa</t>
  </si>
  <si>
    <t>Sum_C</t>
  </si>
  <si>
    <t>BMg</t>
  </si>
  <si>
    <t>BFe2</t>
  </si>
  <si>
    <t>BMn</t>
  </si>
  <si>
    <t>BCa</t>
  </si>
  <si>
    <t>BNa</t>
  </si>
  <si>
    <t>Sum_B</t>
  </si>
  <si>
    <t>ACa</t>
  </si>
  <si>
    <t>ANa</t>
  </si>
  <si>
    <t>AK</t>
  </si>
  <si>
    <t>Sum_A</t>
  </si>
  <si>
    <t>Sum_cat</t>
  </si>
  <si>
    <t>CCl</t>
  </si>
  <si>
    <t>CF</t>
  </si>
  <si>
    <t>OH</t>
  </si>
  <si>
    <t>Sum_oxy</t>
  </si>
  <si>
    <t>Amphibole group</t>
  </si>
  <si>
    <t>Ca</t>
  </si>
  <si>
    <t>(Ca+Na) (B)</t>
  </si>
  <si>
    <t>Na (B)</t>
  </si>
  <si>
    <t>(Na+K) (A)</t>
  </si>
  <si>
    <t>Mg/(Mg+Fe2)</t>
  </si>
  <si>
    <t>Fe3/(Fe3+Alvi)</t>
  </si>
  <si>
    <t>Sum of S2</t>
  </si>
  <si>
    <t>Cation numbers normalized to 23 O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</si>
  <si>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</si>
  <si>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</si>
  <si>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</si>
  <si>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</si>
  <si>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</si>
  <si>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</si>
  <si>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</si>
  <si>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</si>
  <si>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</si>
  <si>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Na</t>
  </si>
  <si>
    <t>Ka</t>
  </si>
  <si>
    <t>albite-Cr</t>
  </si>
  <si>
    <t>Si</t>
  </si>
  <si>
    <t>diopside</t>
  </si>
  <si>
    <t>MgF2</t>
  </si>
  <si>
    <t>Mg</t>
  </si>
  <si>
    <t>Al</t>
  </si>
  <si>
    <t>anor-hk</t>
  </si>
  <si>
    <t>PET</t>
  </si>
  <si>
    <t>scap-s</t>
  </si>
  <si>
    <t>K</t>
  </si>
  <si>
    <t>kspar-OR1</t>
  </si>
  <si>
    <t>Mn</t>
  </si>
  <si>
    <t>rhod-791</t>
  </si>
  <si>
    <t>Cr</t>
  </si>
  <si>
    <t>chrom-s</t>
  </si>
  <si>
    <t>LIF</t>
  </si>
  <si>
    <t>Fe</t>
  </si>
  <si>
    <t>fayalite</t>
  </si>
  <si>
    <t>Ti</t>
  </si>
  <si>
    <t>rutile1</t>
  </si>
  <si>
    <t>Amphibole names</t>
  </si>
  <si>
    <t>ideal</t>
  </si>
  <si>
    <t>measured</t>
  </si>
  <si>
    <t>(OH) estimated by difference</t>
  </si>
  <si>
    <t>average</t>
  </si>
  <si>
    <t>stdev</t>
  </si>
  <si>
    <t>in formula</t>
  </si>
  <si>
    <t>(+) charges</t>
  </si>
  <si>
    <r>
      <t>NaCa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)(Si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</si>
  <si>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hastingsite</t>
  </si>
  <si>
    <r>
      <t>(□</t>
    </r>
    <r>
      <rPr>
        <vertAlign val="subscript"/>
        <sz val="14"/>
        <rFont val="Times New Roman"/>
        <family val="1"/>
      </rPr>
      <t>0.48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0.28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0.24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(Ca</t>
    </r>
    <r>
      <rPr>
        <vertAlign val="subscript"/>
        <sz val="14"/>
        <rFont val="Times New Roman"/>
        <family val="1"/>
      </rPr>
      <t>1.85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3.06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0.68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Σ=3.97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0.63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0.40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6.46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1.54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1.75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</si>
  <si>
    <t>hastingsite R070124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</si>
</sst>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  <font>
      <b/>
      <sz val="12"/>
      <name val="Courier New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1">
      <selection activeCell="A17" sqref="A17"/>
    </sheetView>
  </sheetViews>
  <sheetFormatPr defaultColWidth="9.00390625" defaultRowHeight="13.5"/>
  <cols>
    <col min="1" max="1" width="13.25390625" style="0" customWidth="1"/>
    <col min="2" max="14" width="5.25390625" style="0" customWidth="1"/>
    <col min="15" max="17" width="5.50390625" style="1" customWidth="1"/>
  </cols>
  <sheetData>
    <row r="1" spans="1:3" ht="15.75">
      <c r="A1" s="10" t="s">
        <v>103</v>
      </c>
      <c r="B1" s="10"/>
      <c r="C1" s="10"/>
    </row>
    <row r="2" spans="1:17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/>
      <c r="K2" s="1" t="s">
        <v>96</v>
      </c>
      <c r="L2" s="1" t="s">
        <v>97</v>
      </c>
      <c r="M2" s="1"/>
      <c r="N2" s="1"/>
      <c r="P2"/>
      <c r="Q2"/>
    </row>
    <row r="3" spans="1:17" ht="13.5">
      <c r="A3" s="1" t="s">
        <v>9</v>
      </c>
      <c r="B3" s="2">
        <v>40.3</v>
      </c>
      <c r="C3" s="2">
        <v>39.79</v>
      </c>
      <c r="D3" s="2">
        <v>40.39</v>
      </c>
      <c r="E3" s="2">
        <v>40.48</v>
      </c>
      <c r="F3" s="2">
        <v>39.86</v>
      </c>
      <c r="G3" s="2">
        <v>40</v>
      </c>
      <c r="H3" s="2">
        <v>40.4</v>
      </c>
      <c r="I3" s="2">
        <v>40.64</v>
      </c>
      <c r="J3" s="1"/>
      <c r="K3" s="2">
        <f aca="true" t="shared" si="0" ref="K3:K16">AVERAGE(B3:I3)</f>
        <v>40.232499999999995</v>
      </c>
      <c r="L3" s="2">
        <f aca="true" t="shared" si="1" ref="L3:L16">STDEV(B3:I3)</f>
        <v>0.3101497334248584</v>
      </c>
      <c r="M3" s="1"/>
      <c r="N3" s="1"/>
      <c r="P3"/>
      <c r="Q3"/>
    </row>
    <row r="4" spans="1:17" ht="13.5">
      <c r="A4" s="1" t="s">
        <v>10</v>
      </c>
      <c r="B4" s="2">
        <v>0.77</v>
      </c>
      <c r="C4" s="2">
        <v>0.69</v>
      </c>
      <c r="D4" s="2">
        <v>0.63</v>
      </c>
      <c r="E4" s="2">
        <v>0.63</v>
      </c>
      <c r="F4" s="2">
        <v>0.53</v>
      </c>
      <c r="G4" s="2">
        <v>0.47</v>
      </c>
      <c r="H4" s="2">
        <v>0.44</v>
      </c>
      <c r="I4" s="2">
        <v>0.56</v>
      </c>
      <c r="J4" s="1"/>
      <c r="K4" s="2">
        <f t="shared" si="0"/>
        <v>0.5900000000000001</v>
      </c>
      <c r="L4" s="2">
        <f t="shared" si="1"/>
        <v>0.11148350294358053</v>
      </c>
      <c r="M4" s="1"/>
      <c r="N4" s="1"/>
      <c r="P4"/>
      <c r="Q4"/>
    </row>
    <row r="5" spans="1:17" ht="13.5">
      <c r="A5" s="1" t="s">
        <v>11</v>
      </c>
      <c r="B5" s="2">
        <v>10.15</v>
      </c>
      <c r="C5" s="2">
        <v>10.1</v>
      </c>
      <c r="D5" s="2">
        <v>10.13</v>
      </c>
      <c r="E5" s="2">
        <v>10.05</v>
      </c>
      <c r="F5" s="2">
        <v>10.38</v>
      </c>
      <c r="G5" s="2">
        <v>10.71</v>
      </c>
      <c r="H5" s="2">
        <v>10.74</v>
      </c>
      <c r="I5" s="2">
        <v>9.89</v>
      </c>
      <c r="J5" s="1"/>
      <c r="K5" s="2">
        <f t="shared" si="0"/>
        <v>10.26875</v>
      </c>
      <c r="L5" s="2">
        <f t="shared" si="1"/>
        <v>0.31220128580313505</v>
      </c>
      <c r="M5" s="1"/>
      <c r="N5" s="1"/>
      <c r="P5"/>
      <c r="Q5"/>
    </row>
    <row r="6" spans="1:17" ht="13.5">
      <c r="A6" s="1" t="s">
        <v>12</v>
      </c>
      <c r="B6" s="2">
        <v>27.48</v>
      </c>
      <c r="C6" s="2">
        <v>27.36</v>
      </c>
      <c r="D6" s="2">
        <v>27.31</v>
      </c>
      <c r="E6" s="2">
        <v>27.68</v>
      </c>
      <c r="F6" s="2">
        <v>27.05</v>
      </c>
      <c r="G6" s="2">
        <v>27.34</v>
      </c>
      <c r="H6" s="2">
        <v>27.45</v>
      </c>
      <c r="I6" s="2">
        <v>27.73</v>
      </c>
      <c r="J6" s="1"/>
      <c r="K6" s="2">
        <f t="shared" si="0"/>
        <v>27.425</v>
      </c>
      <c r="L6" s="2">
        <f t="shared" si="1"/>
        <v>0.21613487852308338</v>
      </c>
      <c r="M6" s="1"/>
      <c r="N6" s="1"/>
      <c r="P6"/>
      <c r="Q6"/>
    </row>
    <row r="7" spans="1:17" ht="13.5">
      <c r="A7" s="1" t="s">
        <v>13</v>
      </c>
      <c r="B7" s="2">
        <v>1.18</v>
      </c>
      <c r="C7" s="2">
        <v>1.21</v>
      </c>
      <c r="D7" s="2">
        <v>1.23</v>
      </c>
      <c r="E7" s="2">
        <v>1.27</v>
      </c>
      <c r="F7" s="2">
        <v>1.15</v>
      </c>
      <c r="G7" s="2">
        <v>1.16</v>
      </c>
      <c r="H7" s="2">
        <v>1.13</v>
      </c>
      <c r="I7" s="2">
        <v>1.16</v>
      </c>
      <c r="J7" s="1"/>
      <c r="K7" s="2">
        <f t="shared" si="0"/>
        <v>1.1862499999999998</v>
      </c>
      <c r="L7" s="2">
        <f t="shared" si="1"/>
        <v>0.04688511795564162</v>
      </c>
      <c r="M7" s="1"/>
      <c r="N7" s="1"/>
      <c r="P7"/>
      <c r="Q7"/>
    </row>
    <row r="8" spans="1:17" ht="13.5">
      <c r="A8" s="1" t="s">
        <v>14</v>
      </c>
      <c r="B8" s="2">
        <v>2.71</v>
      </c>
      <c r="C8" s="2">
        <v>2.86</v>
      </c>
      <c r="D8" s="2">
        <v>2.92</v>
      </c>
      <c r="E8" s="2">
        <v>2.9</v>
      </c>
      <c r="F8" s="2">
        <v>2.93</v>
      </c>
      <c r="G8" s="2">
        <v>2.65</v>
      </c>
      <c r="H8" s="2">
        <v>2.81</v>
      </c>
      <c r="I8" s="2">
        <v>2.92</v>
      </c>
      <c r="J8" s="1"/>
      <c r="K8" s="2">
        <f t="shared" si="0"/>
        <v>2.8374999999999995</v>
      </c>
      <c r="L8" s="2">
        <f t="shared" si="1"/>
        <v>0.10606601717799131</v>
      </c>
      <c r="M8" s="1"/>
      <c r="N8" s="1"/>
      <c r="P8"/>
      <c r="Q8"/>
    </row>
    <row r="9" spans="1:17" ht="13.5">
      <c r="A9" s="1" t="s">
        <v>15</v>
      </c>
      <c r="B9" s="2">
        <v>10.71</v>
      </c>
      <c r="C9" s="2">
        <v>10.66</v>
      </c>
      <c r="D9" s="2">
        <v>10.94</v>
      </c>
      <c r="E9" s="2">
        <v>10.75</v>
      </c>
      <c r="F9" s="2">
        <v>10.85</v>
      </c>
      <c r="G9" s="2">
        <v>10.68</v>
      </c>
      <c r="H9" s="2">
        <v>10.69</v>
      </c>
      <c r="I9" s="2">
        <v>10.87</v>
      </c>
      <c r="J9" s="1"/>
      <c r="K9" s="2">
        <f t="shared" si="0"/>
        <v>10.76875</v>
      </c>
      <c r="L9" s="2">
        <f t="shared" si="1"/>
        <v>0.10412046594470291</v>
      </c>
      <c r="M9" s="1"/>
      <c r="N9" s="1"/>
      <c r="P9"/>
      <c r="Q9"/>
    </row>
    <row r="10" spans="1:17" ht="13.5">
      <c r="A10" s="1" t="s">
        <v>16</v>
      </c>
      <c r="B10" s="2">
        <v>1.29</v>
      </c>
      <c r="C10" s="2">
        <v>1.38</v>
      </c>
      <c r="D10" s="2">
        <v>1.33</v>
      </c>
      <c r="E10" s="2">
        <v>1.36</v>
      </c>
      <c r="F10" s="2">
        <v>1.45</v>
      </c>
      <c r="G10" s="2">
        <v>1.28</v>
      </c>
      <c r="H10" s="2">
        <v>1.36</v>
      </c>
      <c r="I10" s="2">
        <v>1.23</v>
      </c>
      <c r="J10" s="1"/>
      <c r="K10" s="2">
        <f t="shared" si="0"/>
        <v>1.335</v>
      </c>
      <c r="L10" s="2">
        <f t="shared" si="1"/>
        <v>0.06824326235712336</v>
      </c>
      <c r="M10" s="1"/>
      <c r="N10" s="1"/>
      <c r="P10"/>
      <c r="Q10"/>
    </row>
    <row r="11" spans="1:17" ht="13.5">
      <c r="A11" s="1" t="s">
        <v>17</v>
      </c>
      <c r="B11" s="2">
        <v>1.25</v>
      </c>
      <c r="C11" s="2">
        <v>1.18</v>
      </c>
      <c r="D11" s="2">
        <v>1.22</v>
      </c>
      <c r="E11" s="2">
        <v>1.15</v>
      </c>
      <c r="F11" s="2">
        <v>1.15</v>
      </c>
      <c r="G11" s="2">
        <v>1.19</v>
      </c>
      <c r="H11" s="2">
        <v>1.2</v>
      </c>
      <c r="I11" s="2">
        <v>1.15</v>
      </c>
      <c r="J11" s="1"/>
      <c r="K11" s="2">
        <f t="shared" si="0"/>
        <v>1.1862499999999998</v>
      </c>
      <c r="L11" s="2">
        <f t="shared" si="1"/>
        <v>0.036620642110311755</v>
      </c>
      <c r="M11" s="1"/>
      <c r="N11" s="1"/>
      <c r="P11"/>
      <c r="Q11"/>
    </row>
    <row r="12" spans="1:17" ht="13.5">
      <c r="A12" s="1" t="s">
        <v>22</v>
      </c>
      <c r="B12" s="2">
        <v>0.04</v>
      </c>
      <c r="C12" s="2">
        <v>0.02</v>
      </c>
      <c r="D12" s="2">
        <v>0</v>
      </c>
      <c r="E12" s="2">
        <v>0</v>
      </c>
      <c r="F12" s="2">
        <v>0</v>
      </c>
      <c r="G12" s="2">
        <v>0.02</v>
      </c>
      <c r="H12" s="2">
        <v>0.02</v>
      </c>
      <c r="I12" s="2">
        <v>0</v>
      </c>
      <c r="J12" s="1"/>
      <c r="K12" s="2">
        <f t="shared" si="0"/>
        <v>0.0125</v>
      </c>
      <c r="L12" s="2">
        <f t="shared" si="1"/>
        <v>0.0148804761828569</v>
      </c>
      <c r="M12" s="1"/>
      <c r="N12" s="1"/>
      <c r="P12"/>
      <c r="Q12"/>
    </row>
    <row r="13" spans="1:17" ht="13.5">
      <c r="A13" s="1" t="s">
        <v>18</v>
      </c>
      <c r="B13" s="2">
        <v>0.276</v>
      </c>
      <c r="C13" s="2">
        <v>0.484</v>
      </c>
      <c r="D13" s="2">
        <v>0.484</v>
      </c>
      <c r="E13" s="2">
        <v>0.725</v>
      </c>
      <c r="F13" s="2">
        <v>0.432</v>
      </c>
      <c r="G13" s="2">
        <v>0.311</v>
      </c>
      <c r="H13" s="2">
        <v>0.397</v>
      </c>
      <c r="I13" s="2">
        <v>0.207</v>
      </c>
      <c r="J13" s="1"/>
      <c r="K13" s="2">
        <f t="shared" si="0"/>
        <v>0.4145</v>
      </c>
      <c r="L13" s="2">
        <f t="shared" si="1"/>
        <v>0.16019363283226973</v>
      </c>
      <c r="M13" s="1"/>
      <c r="N13" s="1"/>
      <c r="P13"/>
      <c r="Q13"/>
    </row>
    <row r="14" spans="1:17" ht="13.5">
      <c r="A14" s="1" t="s">
        <v>19</v>
      </c>
      <c r="B14" s="2">
        <v>0.181</v>
      </c>
      <c r="C14" s="2">
        <v>0.168</v>
      </c>
      <c r="D14" s="2">
        <v>0.168</v>
      </c>
      <c r="E14" s="2">
        <v>0.129</v>
      </c>
      <c r="F14" s="2">
        <v>0.142</v>
      </c>
      <c r="G14" s="2">
        <v>0.155</v>
      </c>
      <c r="H14" s="2">
        <v>0.129</v>
      </c>
      <c r="I14" s="2">
        <v>0.155</v>
      </c>
      <c r="J14" s="1"/>
      <c r="K14" s="2">
        <f t="shared" si="0"/>
        <v>0.153375</v>
      </c>
      <c r="L14" s="2">
        <f t="shared" si="1"/>
        <v>0.01895059365824701</v>
      </c>
      <c r="M14" s="1"/>
      <c r="N14" s="1"/>
      <c r="P14"/>
      <c r="Q14"/>
    </row>
    <row r="15" spans="1:17" ht="13.5">
      <c r="A15" s="1" t="s">
        <v>20</v>
      </c>
      <c r="B15" s="2">
        <v>96.3</v>
      </c>
      <c r="C15" s="2">
        <v>95.88</v>
      </c>
      <c r="D15" s="2">
        <v>96.75</v>
      </c>
      <c r="E15" s="2">
        <v>97.12</v>
      </c>
      <c r="F15" s="2">
        <v>95.92</v>
      </c>
      <c r="G15" s="2">
        <v>95.95</v>
      </c>
      <c r="H15" s="2">
        <v>96.75</v>
      </c>
      <c r="I15" s="2">
        <v>96.51</v>
      </c>
      <c r="J15" s="1"/>
      <c r="K15" s="2">
        <f t="shared" si="0"/>
        <v>96.39750000000001</v>
      </c>
      <c r="L15" s="2">
        <f t="shared" si="1"/>
        <v>0.46117087009813906</v>
      </c>
      <c r="M15" s="1"/>
      <c r="N15" s="1"/>
      <c r="P15"/>
      <c r="Q15"/>
    </row>
    <row r="16" spans="1:17" ht="13.5">
      <c r="A16" s="1" t="s">
        <v>21</v>
      </c>
      <c r="B16" s="2">
        <f>100-B15</f>
        <v>3.700000000000003</v>
      </c>
      <c r="C16" s="2">
        <f aca="true" t="shared" si="2" ref="C16:I16">100-C15</f>
        <v>4.1200000000000045</v>
      </c>
      <c r="D16" s="2">
        <f t="shared" si="2"/>
        <v>3.25</v>
      </c>
      <c r="E16" s="2">
        <f t="shared" si="2"/>
        <v>2.8799999999999955</v>
      </c>
      <c r="F16" s="2">
        <f t="shared" si="2"/>
        <v>4.079999999999998</v>
      </c>
      <c r="G16" s="2">
        <f t="shared" si="2"/>
        <v>4.049999999999997</v>
      </c>
      <c r="H16" s="2">
        <f t="shared" si="2"/>
        <v>3.25</v>
      </c>
      <c r="I16" s="2">
        <f t="shared" si="2"/>
        <v>3.489999999999995</v>
      </c>
      <c r="J16" s="1"/>
      <c r="K16" s="2">
        <f t="shared" si="0"/>
        <v>3.602499999999999</v>
      </c>
      <c r="L16" s="2">
        <f t="shared" si="1"/>
        <v>0.46117087009976343</v>
      </c>
      <c r="M16" s="1"/>
      <c r="N16" s="1"/>
      <c r="P16"/>
      <c r="Q16"/>
    </row>
    <row r="17" spans="1:17" ht="13.5">
      <c r="A17" s="1"/>
      <c r="B17" s="2"/>
      <c r="C17" s="2"/>
      <c r="D17" s="2"/>
      <c r="E17" s="2"/>
      <c r="F17" s="2"/>
      <c r="G17" s="2"/>
      <c r="H17" s="2"/>
      <c r="I17" s="2"/>
      <c r="J17" s="1"/>
      <c r="K17" s="2"/>
      <c r="L17" s="2"/>
      <c r="M17" s="1"/>
      <c r="N17" s="1"/>
      <c r="P17"/>
      <c r="Q17"/>
    </row>
    <row r="18" spans="1:17" ht="13.5">
      <c r="A18" s="1" t="s">
        <v>60</v>
      </c>
      <c r="B18" s="2"/>
      <c r="C18" s="2"/>
      <c r="D18" s="2"/>
      <c r="E18" s="2"/>
      <c r="F18" s="2"/>
      <c r="G18" s="2"/>
      <c r="H18" s="2"/>
      <c r="I18" s="2"/>
      <c r="J18" s="1"/>
      <c r="K18" s="1" t="s">
        <v>96</v>
      </c>
      <c r="L18" s="1" t="s">
        <v>97</v>
      </c>
      <c r="M18" s="1" t="s">
        <v>98</v>
      </c>
      <c r="N18" s="1"/>
      <c r="O18" s="1" t="s">
        <v>99</v>
      </c>
      <c r="P18"/>
      <c r="Q18"/>
    </row>
    <row r="19" spans="1:17" ht="13.5">
      <c r="A19" s="1" t="s">
        <v>23</v>
      </c>
      <c r="B19" s="2">
        <v>6.477</v>
      </c>
      <c r="C19" s="2">
        <v>6.435</v>
      </c>
      <c r="D19" s="2">
        <v>6.48</v>
      </c>
      <c r="E19" s="2">
        <v>6.47</v>
      </c>
      <c r="F19" s="2">
        <v>6.441</v>
      </c>
      <c r="G19" s="2">
        <v>6.437</v>
      </c>
      <c r="H19" s="2">
        <v>6.444</v>
      </c>
      <c r="I19" s="2">
        <v>6.504</v>
      </c>
      <c r="J19" s="1"/>
      <c r="K19" s="2">
        <f>AVERAGE(B19:I19)</f>
        <v>6.460999999999999</v>
      </c>
      <c r="L19" s="2">
        <f>STDEV(B19:I19)</f>
        <v>0.02532079890422545</v>
      </c>
      <c r="M19" s="3">
        <v>6.46</v>
      </c>
      <c r="N19" s="1">
        <v>4</v>
      </c>
      <c r="O19" s="1">
        <f>M19*N19</f>
        <v>25.84</v>
      </c>
      <c r="P19"/>
      <c r="Q19"/>
    </row>
    <row r="20" spans="1:17" ht="13.5">
      <c r="A20" s="1" t="s">
        <v>24</v>
      </c>
      <c r="B20" s="2">
        <v>1.523</v>
      </c>
      <c r="C20" s="2">
        <v>1.565</v>
      </c>
      <c r="D20" s="2">
        <v>1.52</v>
      </c>
      <c r="E20" s="2">
        <v>1.53</v>
      </c>
      <c r="F20" s="2">
        <v>1.559</v>
      </c>
      <c r="G20" s="2">
        <v>1.563</v>
      </c>
      <c r="H20" s="2">
        <v>1.556</v>
      </c>
      <c r="I20" s="2">
        <v>1.496</v>
      </c>
      <c r="J20" s="1"/>
      <c r="K20" s="2">
        <f>AVERAGE(B20:I20)</f>
        <v>1.5390000000000004</v>
      </c>
      <c r="L20" s="2">
        <f>STDEV(B20:I20)</f>
        <v>0.025320798904085142</v>
      </c>
      <c r="M20" s="3">
        <v>1.54</v>
      </c>
      <c r="N20" s="1">
        <v>3</v>
      </c>
      <c r="O20" s="1">
        <f>M20*N20</f>
        <v>4.62</v>
      </c>
      <c r="P20"/>
      <c r="Q20"/>
    </row>
    <row r="21" spans="1:17" ht="13.5">
      <c r="A21" s="1" t="s">
        <v>26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1"/>
      <c r="K21" s="2">
        <f>AVERAGE(B21:I21)</f>
        <v>0</v>
      </c>
      <c r="L21" s="2">
        <f>STDEV(B21:I21)</f>
        <v>0</v>
      </c>
      <c r="M21" s="3"/>
      <c r="N21" s="1"/>
      <c r="P21"/>
      <c r="Q21"/>
    </row>
    <row r="22" spans="1:17" ht="13.5">
      <c r="A22" s="1" t="s">
        <v>25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1"/>
      <c r="K22" s="2">
        <f>AVERAGE(B22:I22)</f>
        <v>0</v>
      </c>
      <c r="L22" s="2">
        <f>STDEV(B22:I22)</f>
        <v>0</v>
      </c>
      <c r="M22" s="3"/>
      <c r="N22" s="1"/>
      <c r="P22"/>
      <c r="Q22"/>
    </row>
    <row r="23" spans="1:17" ht="13.5">
      <c r="A23" s="1" t="s">
        <v>27</v>
      </c>
      <c r="B23" s="2">
        <v>8</v>
      </c>
      <c r="C23" s="2">
        <v>8</v>
      </c>
      <c r="D23" s="2">
        <v>8</v>
      </c>
      <c r="E23" s="2">
        <v>8</v>
      </c>
      <c r="F23" s="2">
        <v>8</v>
      </c>
      <c r="G23" s="2">
        <v>8</v>
      </c>
      <c r="H23" s="2">
        <v>8</v>
      </c>
      <c r="I23" s="2">
        <v>8</v>
      </c>
      <c r="J23" s="1"/>
      <c r="K23" s="2">
        <f>AVERAGE(B23:I23)</f>
        <v>8</v>
      </c>
      <c r="L23" s="2">
        <f>STDEV(B23:I23)</f>
        <v>0</v>
      </c>
      <c r="M23" s="3"/>
      <c r="N23" s="1"/>
      <c r="P23"/>
      <c r="Q23"/>
    </row>
    <row r="24" spans="1:17" ht="13.5">
      <c r="A24" s="1"/>
      <c r="B24" s="2"/>
      <c r="C24" s="2"/>
      <c r="D24" s="2"/>
      <c r="E24" s="2"/>
      <c r="F24" s="2"/>
      <c r="G24" s="2"/>
      <c r="H24" s="2"/>
      <c r="I24" s="2"/>
      <c r="J24" s="1"/>
      <c r="K24" s="2"/>
      <c r="L24" s="2"/>
      <c r="M24" s="3"/>
      <c r="N24" s="1"/>
      <c r="P24"/>
      <c r="Q24"/>
    </row>
    <row r="25" spans="1:17" ht="13.5">
      <c r="A25" s="1" t="s">
        <v>33</v>
      </c>
      <c r="B25" s="2">
        <v>3.107</v>
      </c>
      <c r="C25" s="2">
        <v>3.033</v>
      </c>
      <c r="D25" s="2">
        <v>3.115</v>
      </c>
      <c r="E25" s="2">
        <v>3.02</v>
      </c>
      <c r="F25" s="2">
        <v>3.091</v>
      </c>
      <c r="G25" s="2">
        <v>3.027</v>
      </c>
      <c r="H25" s="2">
        <v>2.995</v>
      </c>
      <c r="I25" s="2">
        <v>3.061</v>
      </c>
      <c r="J25" s="1"/>
      <c r="K25" s="2">
        <f aca="true" t="shared" si="3" ref="K25:K34">AVERAGE(B25:I25)</f>
        <v>3.056125</v>
      </c>
      <c r="L25" s="2">
        <f aca="true" t="shared" si="4" ref="L25:L34">STDEV(B25:I25)</f>
        <v>0.04427007212229923</v>
      </c>
      <c r="M25" s="3">
        <v>3.06</v>
      </c>
      <c r="N25" s="1">
        <v>2</v>
      </c>
      <c r="O25" s="1">
        <f aca="true" t="shared" si="5" ref="O25:O31">M25*N25</f>
        <v>6.12</v>
      </c>
      <c r="P25"/>
      <c r="Q25"/>
    </row>
    <row r="26" spans="1:17" ht="13.5">
      <c r="A26" s="1" t="s">
        <v>32</v>
      </c>
      <c r="B26" s="2">
        <v>0.649</v>
      </c>
      <c r="C26" s="2">
        <v>0.689</v>
      </c>
      <c r="D26" s="2">
        <v>0.698</v>
      </c>
      <c r="E26" s="2">
        <v>0.691</v>
      </c>
      <c r="F26" s="2">
        <v>0.706</v>
      </c>
      <c r="G26" s="2">
        <v>0.636</v>
      </c>
      <c r="H26" s="2">
        <v>0.668</v>
      </c>
      <c r="I26" s="2">
        <v>0.697</v>
      </c>
      <c r="J26" s="1"/>
      <c r="K26" s="2">
        <f t="shared" si="3"/>
        <v>0.67925</v>
      </c>
      <c r="L26" s="2">
        <f t="shared" si="4"/>
        <v>0.02543198211476231</v>
      </c>
      <c r="M26" s="3">
        <v>0.68</v>
      </c>
      <c r="N26" s="1">
        <v>2</v>
      </c>
      <c r="O26" s="1">
        <f t="shared" si="5"/>
        <v>1.36</v>
      </c>
      <c r="P26"/>
      <c r="Q26"/>
    </row>
    <row r="27" spans="1:17" ht="13.5">
      <c r="A27" s="1" t="s">
        <v>34</v>
      </c>
      <c r="B27" s="2">
        <v>0.161</v>
      </c>
      <c r="C27" s="2">
        <v>0.166</v>
      </c>
      <c r="D27" s="2">
        <v>0.167</v>
      </c>
      <c r="E27" s="2">
        <v>0.172</v>
      </c>
      <c r="F27" s="2">
        <v>0.157</v>
      </c>
      <c r="G27" s="2">
        <v>0.158</v>
      </c>
      <c r="H27" s="2">
        <v>0.153</v>
      </c>
      <c r="I27" s="2">
        <v>0.157</v>
      </c>
      <c r="J27" s="1"/>
      <c r="K27" s="2">
        <f>AVERAGE(B27:I27)</f>
        <v>0.161375</v>
      </c>
      <c r="L27" s="2">
        <f>STDEV(B27:I27)</f>
        <v>0.00639056223772935</v>
      </c>
      <c r="M27" s="3">
        <v>0.16</v>
      </c>
      <c r="N27" s="1">
        <v>2</v>
      </c>
      <c r="O27" s="1">
        <f>M27*N27</f>
        <v>0.32</v>
      </c>
      <c r="P27"/>
      <c r="Q27"/>
    </row>
    <row r="28" spans="1:17" ht="13.5">
      <c r="A28" s="1" t="s">
        <v>31</v>
      </c>
      <c r="B28" s="2">
        <v>0.093</v>
      </c>
      <c r="C28" s="2">
        <v>0.084</v>
      </c>
      <c r="D28" s="2">
        <v>0.076</v>
      </c>
      <c r="E28" s="2">
        <v>0.076</v>
      </c>
      <c r="F28" s="2">
        <v>0.064</v>
      </c>
      <c r="G28" s="2">
        <v>0.057</v>
      </c>
      <c r="H28" s="2">
        <v>0.053</v>
      </c>
      <c r="I28" s="2">
        <v>0.067</v>
      </c>
      <c r="J28" s="1"/>
      <c r="K28" s="2">
        <f>AVERAGE(B28:I28)</f>
        <v>0.07125000000000001</v>
      </c>
      <c r="L28" s="2">
        <f>STDEV(B28:I28)</f>
        <v>0.013562026818605322</v>
      </c>
      <c r="M28" s="3">
        <v>0.07</v>
      </c>
      <c r="N28" s="1">
        <v>4</v>
      </c>
      <c r="O28" s="1">
        <f>M28*N28</f>
        <v>0.28</v>
      </c>
      <c r="P28"/>
      <c r="Q28"/>
    </row>
    <row r="29" spans="1:17" ht="6" customHeight="1">
      <c r="A29" s="1"/>
      <c r="B29" s="2"/>
      <c r="C29" s="2"/>
      <c r="D29" s="2"/>
      <c r="E29" s="2"/>
      <c r="F29" s="2"/>
      <c r="G29" s="2"/>
      <c r="H29" s="2"/>
      <c r="I29" s="2"/>
      <c r="J29" s="1"/>
      <c r="K29" s="2"/>
      <c r="L29" s="2"/>
      <c r="M29" s="3"/>
      <c r="N29" s="1"/>
      <c r="P29"/>
      <c r="Q29"/>
    </row>
    <row r="30" spans="1:17" ht="13.5">
      <c r="A30" s="1" t="s">
        <v>30</v>
      </c>
      <c r="B30" s="2">
        <v>0.587</v>
      </c>
      <c r="C30" s="2">
        <v>0.667</v>
      </c>
      <c r="D30" s="2">
        <v>0.549</v>
      </c>
      <c r="E30" s="2">
        <v>0.679</v>
      </c>
      <c r="F30" s="2">
        <v>0.565</v>
      </c>
      <c r="G30" s="2">
        <v>0.653</v>
      </c>
      <c r="H30" s="2">
        <v>0.667</v>
      </c>
      <c r="I30" s="2">
        <v>0.65</v>
      </c>
      <c r="J30" s="1"/>
      <c r="K30" s="2">
        <f t="shared" si="3"/>
        <v>0.627125</v>
      </c>
      <c r="L30" s="2">
        <f t="shared" si="4"/>
        <v>0.051598553412722445</v>
      </c>
      <c r="M30" s="3">
        <v>0.63</v>
      </c>
      <c r="N30" s="1">
        <v>3</v>
      </c>
      <c r="O30" s="1">
        <f t="shared" si="5"/>
        <v>1.8900000000000001</v>
      </c>
      <c r="P30"/>
      <c r="Q30"/>
    </row>
    <row r="31" spans="1:17" ht="13.5">
      <c r="A31" s="1" t="s">
        <v>28</v>
      </c>
      <c r="B31" s="2">
        <v>0.398</v>
      </c>
      <c r="C31" s="2">
        <v>0.358</v>
      </c>
      <c r="D31" s="2">
        <v>0.394</v>
      </c>
      <c r="E31" s="2">
        <v>0.362</v>
      </c>
      <c r="F31" s="2">
        <v>0.417</v>
      </c>
      <c r="G31" s="2">
        <v>0.467</v>
      </c>
      <c r="H31" s="2">
        <v>0.462</v>
      </c>
      <c r="I31" s="2">
        <v>0.368</v>
      </c>
      <c r="J31" s="1"/>
      <c r="K31" s="2">
        <f t="shared" si="3"/>
        <v>0.40325</v>
      </c>
      <c r="L31" s="2">
        <f t="shared" si="4"/>
        <v>0.04277766439894259</v>
      </c>
      <c r="M31" s="3">
        <v>0.4</v>
      </c>
      <c r="N31" s="1">
        <v>3</v>
      </c>
      <c r="O31" s="1">
        <f t="shared" si="5"/>
        <v>1.2000000000000002</v>
      </c>
      <c r="P31"/>
      <c r="Q31"/>
    </row>
    <row r="32" spans="1:17" ht="13.5">
      <c r="A32" s="1" t="s">
        <v>29</v>
      </c>
      <c r="B32" s="2">
        <v>0.005</v>
      </c>
      <c r="C32" s="2">
        <v>0.003</v>
      </c>
      <c r="D32" s="2">
        <v>0</v>
      </c>
      <c r="E32" s="2">
        <v>0</v>
      </c>
      <c r="F32" s="2">
        <v>0</v>
      </c>
      <c r="G32" s="2">
        <v>0.003</v>
      </c>
      <c r="H32" s="2">
        <v>0.003</v>
      </c>
      <c r="I32" s="2">
        <v>0</v>
      </c>
      <c r="J32" s="1"/>
      <c r="K32" s="2">
        <f t="shared" si="3"/>
        <v>0.0017499999999999998</v>
      </c>
      <c r="L32" s="2">
        <f t="shared" si="4"/>
        <v>0.00198206241793023</v>
      </c>
      <c r="M32" s="3"/>
      <c r="N32" s="1"/>
      <c r="P32"/>
      <c r="Q32"/>
    </row>
    <row r="33" spans="1:17" ht="13.5">
      <c r="A33" s="1" t="s">
        <v>35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1"/>
      <c r="K33" s="2">
        <f t="shared" si="3"/>
        <v>0</v>
      </c>
      <c r="L33" s="2">
        <f t="shared" si="4"/>
        <v>0</v>
      </c>
      <c r="M33" s="3"/>
      <c r="N33" s="1"/>
      <c r="P33"/>
      <c r="Q33"/>
    </row>
    <row r="34" spans="1:17" ht="13.5">
      <c r="A34" s="1" t="s">
        <v>36</v>
      </c>
      <c r="B34" s="2">
        <v>5</v>
      </c>
      <c r="C34" s="2">
        <v>5</v>
      </c>
      <c r="D34" s="2">
        <v>5</v>
      </c>
      <c r="E34" s="2">
        <v>5</v>
      </c>
      <c r="F34" s="2">
        <v>5</v>
      </c>
      <c r="G34" s="2">
        <v>5</v>
      </c>
      <c r="H34" s="2">
        <v>5</v>
      </c>
      <c r="I34" s="2">
        <v>5</v>
      </c>
      <c r="J34" s="1"/>
      <c r="K34" s="2">
        <f t="shared" si="3"/>
        <v>5</v>
      </c>
      <c r="L34" s="2">
        <f t="shared" si="4"/>
        <v>0</v>
      </c>
      <c r="M34" s="3"/>
      <c r="N34" s="1"/>
      <c r="P34"/>
      <c r="Q34"/>
    </row>
    <row r="35" spans="1:17" ht="13.5">
      <c r="A35" s="1"/>
      <c r="B35" s="2"/>
      <c r="C35" s="2"/>
      <c r="D35" s="2"/>
      <c r="E35" s="2"/>
      <c r="F35" s="2"/>
      <c r="G35" s="2"/>
      <c r="H35" s="2"/>
      <c r="I35" s="2"/>
      <c r="J35" s="1"/>
      <c r="K35" s="2"/>
      <c r="L35" s="2"/>
      <c r="M35" s="3"/>
      <c r="N35" s="1"/>
      <c r="P35"/>
      <c r="Q35"/>
    </row>
    <row r="36" spans="1:17" ht="13.5">
      <c r="A36" s="1" t="s">
        <v>40</v>
      </c>
      <c r="B36" s="2">
        <v>1.844</v>
      </c>
      <c r="C36" s="2">
        <v>1.847</v>
      </c>
      <c r="D36" s="2">
        <v>1.881</v>
      </c>
      <c r="E36" s="2">
        <v>1.841</v>
      </c>
      <c r="F36" s="2">
        <v>1.879</v>
      </c>
      <c r="G36" s="2">
        <v>1.842</v>
      </c>
      <c r="H36" s="2">
        <v>1.827</v>
      </c>
      <c r="I36" s="2">
        <v>1.864</v>
      </c>
      <c r="J36" s="1"/>
      <c r="K36" s="2">
        <f aca="true" t="shared" si="6" ref="K36:K41">AVERAGE(B36:I36)</f>
        <v>1.8531250000000001</v>
      </c>
      <c r="L36" s="2">
        <f aca="true" t="shared" si="7" ref="L36:L41">STDEV(B36:I36)</f>
        <v>0.019416027988660982</v>
      </c>
      <c r="M36" s="3">
        <v>1.85</v>
      </c>
      <c r="N36" s="1">
        <v>2</v>
      </c>
      <c r="O36" s="1">
        <f>M36*N36</f>
        <v>3.7</v>
      </c>
      <c r="P36"/>
      <c r="Q36"/>
    </row>
    <row r="37" spans="1:17" ht="13.5">
      <c r="A37" s="1" t="s">
        <v>41</v>
      </c>
      <c r="B37" s="2">
        <v>0.156</v>
      </c>
      <c r="C37" s="2">
        <v>0.153</v>
      </c>
      <c r="D37" s="2">
        <v>0.119</v>
      </c>
      <c r="E37" s="2">
        <v>0.159</v>
      </c>
      <c r="F37" s="2">
        <v>0.121</v>
      </c>
      <c r="G37" s="2">
        <v>0.158</v>
      </c>
      <c r="H37" s="2">
        <v>0.173</v>
      </c>
      <c r="I37" s="2">
        <v>0.136</v>
      </c>
      <c r="J37" s="1"/>
      <c r="K37" s="2">
        <f t="shared" si="6"/>
        <v>0.14687499999999998</v>
      </c>
      <c r="L37" s="2">
        <f t="shared" si="7"/>
        <v>0.019416027988678648</v>
      </c>
      <c r="M37" s="3">
        <v>0.15</v>
      </c>
      <c r="N37" s="1">
        <v>1</v>
      </c>
      <c r="O37" s="1">
        <f>M37*N37</f>
        <v>0.15</v>
      </c>
      <c r="P37"/>
      <c r="Q37"/>
    </row>
    <row r="38" spans="1:17" ht="13.5">
      <c r="A38" s="1" t="s">
        <v>39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1"/>
      <c r="K38" s="2">
        <f t="shared" si="6"/>
        <v>0</v>
      </c>
      <c r="L38" s="2">
        <f t="shared" si="7"/>
        <v>0</v>
      </c>
      <c r="M38" s="3"/>
      <c r="N38" s="1"/>
      <c r="P38"/>
      <c r="Q38"/>
    </row>
    <row r="39" spans="1:17" ht="13.5">
      <c r="A39" s="1" t="s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1"/>
      <c r="K39" s="2">
        <f t="shared" si="6"/>
        <v>0</v>
      </c>
      <c r="L39" s="2">
        <f t="shared" si="7"/>
        <v>0</v>
      </c>
      <c r="M39" s="3"/>
      <c r="N39" s="1"/>
      <c r="P39"/>
      <c r="Q39"/>
    </row>
    <row r="40" spans="1:17" ht="13.5">
      <c r="A40" s="1" t="s">
        <v>37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1"/>
      <c r="K40" s="2">
        <f t="shared" si="6"/>
        <v>0</v>
      </c>
      <c r="L40" s="2">
        <f t="shared" si="7"/>
        <v>0</v>
      </c>
      <c r="M40" s="3"/>
      <c r="N40" s="1"/>
      <c r="P40"/>
      <c r="Q40"/>
    </row>
    <row r="41" spans="1:17" ht="13.5">
      <c r="A41" s="1" t="s">
        <v>42</v>
      </c>
      <c r="B41" s="2">
        <v>2</v>
      </c>
      <c r="C41" s="2">
        <v>2</v>
      </c>
      <c r="D41" s="2">
        <v>2</v>
      </c>
      <c r="E41" s="2">
        <v>2</v>
      </c>
      <c r="F41" s="2">
        <v>2</v>
      </c>
      <c r="G41" s="2">
        <v>2</v>
      </c>
      <c r="H41" s="2">
        <v>2</v>
      </c>
      <c r="I41" s="2">
        <v>2</v>
      </c>
      <c r="J41" s="1"/>
      <c r="K41" s="2">
        <f t="shared" si="6"/>
        <v>2</v>
      </c>
      <c r="L41" s="2">
        <f t="shared" si="7"/>
        <v>0</v>
      </c>
      <c r="M41" s="3"/>
      <c r="N41" s="1"/>
      <c r="P41"/>
      <c r="Q41"/>
    </row>
    <row r="42" spans="1:17" ht="13.5">
      <c r="A42" s="1"/>
      <c r="B42" s="2"/>
      <c r="C42" s="2"/>
      <c r="D42" s="2"/>
      <c r="E42" s="2"/>
      <c r="F42" s="2"/>
      <c r="G42" s="2"/>
      <c r="H42" s="2"/>
      <c r="I42" s="2"/>
      <c r="J42" s="1"/>
      <c r="K42" s="2"/>
      <c r="L42" s="2"/>
      <c r="M42" s="3"/>
      <c r="N42" s="1"/>
      <c r="P42"/>
      <c r="Q42"/>
    </row>
    <row r="43" spans="1:17" ht="13.5">
      <c r="A43" s="1" t="s">
        <v>44</v>
      </c>
      <c r="B43" s="2">
        <v>0.246</v>
      </c>
      <c r="C43" s="2">
        <v>0.28</v>
      </c>
      <c r="D43" s="2">
        <v>0.294</v>
      </c>
      <c r="E43" s="2">
        <v>0.262</v>
      </c>
      <c r="F43" s="2">
        <v>0.333</v>
      </c>
      <c r="G43" s="2">
        <v>0.241</v>
      </c>
      <c r="H43" s="2">
        <v>0.248</v>
      </c>
      <c r="I43" s="2">
        <v>0.245</v>
      </c>
      <c r="J43" s="1"/>
      <c r="K43" s="2">
        <f>AVERAGE(B43:I43)</f>
        <v>0.268625</v>
      </c>
      <c r="L43" s="2">
        <f>STDEV(B43:I43)</f>
        <v>0.03211558366721228</v>
      </c>
      <c r="M43" s="3">
        <v>0.28</v>
      </c>
      <c r="N43" s="1">
        <v>1</v>
      </c>
      <c r="O43" s="1">
        <f>M43*N43</f>
        <v>0.28</v>
      </c>
      <c r="P43"/>
      <c r="Q43"/>
    </row>
    <row r="44" spans="1:17" ht="13.5">
      <c r="A44" s="1" t="s">
        <v>45</v>
      </c>
      <c r="B44" s="2">
        <v>0.256</v>
      </c>
      <c r="C44" s="2">
        <v>0.243</v>
      </c>
      <c r="D44" s="2">
        <v>0.25</v>
      </c>
      <c r="E44" s="2">
        <v>0.234</v>
      </c>
      <c r="F44" s="2">
        <v>0.237</v>
      </c>
      <c r="G44" s="2">
        <v>0.244</v>
      </c>
      <c r="H44" s="2">
        <v>0.244</v>
      </c>
      <c r="I44" s="2">
        <v>0.235</v>
      </c>
      <c r="J44" s="1"/>
      <c r="K44" s="2">
        <f>AVERAGE(B44:I44)</f>
        <v>0.242875</v>
      </c>
      <c r="L44" s="2">
        <f>STDEV(B44:I44)</f>
        <v>0.007567552916421829</v>
      </c>
      <c r="M44" s="3">
        <v>0.24</v>
      </c>
      <c r="N44" s="1">
        <v>1</v>
      </c>
      <c r="O44" s="1">
        <f>M44*N44</f>
        <v>0.24</v>
      </c>
      <c r="P44"/>
      <c r="Q44"/>
    </row>
    <row r="45" spans="1:17" ht="13.5">
      <c r="A45" s="1" t="s">
        <v>43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1"/>
      <c r="K45" s="2">
        <f>AVERAGE(B45:I45)</f>
        <v>0</v>
      </c>
      <c r="L45" s="2">
        <f>STDEV(B45:I45)</f>
        <v>0</v>
      </c>
      <c r="M45" s="2"/>
      <c r="N45" s="1"/>
      <c r="P45"/>
      <c r="Q45"/>
    </row>
    <row r="46" spans="1:17" ht="13.5">
      <c r="A46" s="1" t="s">
        <v>46</v>
      </c>
      <c r="B46" s="2">
        <v>0.503</v>
      </c>
      <c r="C46" s="2">
        <v>0.523</v>
      </c>
      <c r="D46" s="2">
        <v>0.544</v>
      </c>
      <c r="E46" s="2">
        <v>0.497</v>
      </c>
      <c r="F46" s="2">
        <v>0.57</v>
      </c>
      <c r="G46" s="2">
        <v>0.485</v>
      </c>
      <c r="H46" s="2">
        <v>0.492</v>
      </c>
      <c r="I46" s="2">
        <v>0.48</v>
      </c>
      <c r="J46" s="1"/>
      <c r="K46" s="2">
        <f>AVERAGE(B46:I46)</f>
        <v>0.5117499999999999</v>
      </c>
      <c r="L46" s="2">
        <f>STDEV(B46:I46)</f>
        <v>0.03154928117813894</v>
      </c>
      <c r="M46" s="2"/>
      <c r="N46" s="1"/>
      <c r="P46"/>
      <c r="Q46"/>
    </row>
    <row r="47" spans="1:17" ht="13.5">
      <c r="A47" s="1"/>
      <c r="B47" s="2"/>
      <c r="C47" s="2"/>
      <c r="D47" s="2"/>
      <c r="E47" s="2"/>
      <c r="F47" s="2"/>
      <c r="G47" s="2"/>
      <c r="H47" s="2"/>
      <c r="I47" s="2"/>
      <c r="J47" s="1"/>
      <c r="K47" s="2"/>
      <c r="L47" s="2"/>
      <c r="M47" s="2"/>
      <c r="N47" s="1"/>
      <c r="P47"/>
      <c r="Q47"/>
    </row>
    <row r="48" spans="1:17" ht="13.5">
      <c r="A48" s="1" t="s">
        <v>47</v>
      </c>
      <c r="B48" s="2">
        <v>15.503</v>
      </c>
      <c r="C48" s="2">
        <v>15.523</v>
      </c>
      <c r="D48" s="2">
        <v>15.544</v>
      </c>
      <c r="E48" s="2">
        <v>15.497</v>
      </c>
      <c r="F48" s="2">
        <v>15.57</v>
      </c>
      <c r="G48" s="2">
        <v>15.485</v>
      </c>
      <c r="H48" s="2">
        <v>15.492</v>
      </c>
      <c r="I48" s="2">
        <v>15.48</v>
      </c>
      <c r="J48" s="1"/>
      <c r="K48" s="2">
        <f>AVERAGE(B48:I48)</f>
        <v>15.511750000000001</v>
      </c>
      <c r="L48" s="2">
        <f>STDEV(B48:I48)</f>
        <v>0.03154928117756182</v>
      </c>
      <c r="M48" s="2"/>
      <c r="N48" s="1"/>
      <c r="O48" s="4">
        <f>SUM(O19:O44)</f>
        <v>46.00000000000001</v>
      </c>
      <c r="P48"/>
      <c r="Q48"/>
    </row>
    <row r="49" spans="1:17" ht="13.5">
      <c r="A49" s="1"/>
      <c r="B49" s="2"/>
      <c r="C49" s="2"/>
      <c r="D49" s="2"/>
      <c r="E49" s="2"/>
      <c r="F49" s="2"/>
      <c r="G49" s="2"/>
      <c r="H49" s="2"/>
      <c r="I49" s="2"/>
      <c r="J49" s="1"/>
      <c r="K49" s="2"/>
      <c r="L49" s="2"/>
      <c r="M49" s="2"/>
      <c r="N49" s="1"/>
      <c r="O49" s="11"/>
      <c r="P49"/>
      <c r="Q49"/>
    </row>
    <row r="50" spans="1:17" ht="13.5">
      <c r="A50" s="1" t="s">
        <v>49</v>
      </c>
      <c r="B50" s="2">
        <v>0.14</v>
      </c>
      <c r="C50" s="2">
        <v>0.248</v>
      </c>
      <c r="D50" s="2">
        <v>0.246</v>
      </c>
      <c r="E50" s="2">
        <v>0.366</v>
      </c>
      <c r="F50" s="2">
        <v>0.221</v>
      </c>
      <c r="G50" s="2">
        <v>0.158</v>
      </c>
      <c r="H50" s="2">
        <v>0.2</v>
      </c>
      <c r="I50" s="2">
        <v>0.105</v>
      </c>
      <c r="J50" s="1"/>
      <c r="K50" s="2">
        <f>AVERAGE(B50:I50)</f>
        <v>0.2105</v>
      </c>
      <c r="L50" s="2">
        <f>STDEV(B50:I50)</f>
        <v>0.08099735445415135</v>
      </c>
      <c r="M50" s="3">
        <v>0.21</v>
      </c>
      <c r="N50" s="1"/>
      <c r="P50"/>
      <c r="Q50"/>
    </row>
    <row r="51" spans="1:17" ht="13.5">
      <c r="A51" s="1" t="s">
        <v>48</v>
      </c>
      <c r="B51" s="2">
        <v>0.049</v>
      </c>
      <c r="C51" s="2">
        <v>0.046</v>
      </c>
      <c r="D51" s="2">
        <v>0.046</v>
      </c>
      <c r="E51" s="2">
        <v>0.035</v>
      </c>
      <c r="F51" s="2">
        <v>0.039</v>
      </c>
      <c r="G51" s="2">
        <v>0.042</v>
      </c>
      <c r="H51" s="2">
        <v>0.035</v>
      </c>
      <c r="I51" s="2">
        <v>0.042</v>
      </c>
      <c r="J51" s="1"/>
      <c r="K51" s="2">
        <f>AVERAGE(B51:I51)</f>
        <v>0.04175</v>
      </c>
      <c r="L51" s="2">
        <f>STDEV(B51:I51)</f>
        <v>0.0051754916950676345</v>
      </c>
      <c r="M51" s="3">
        <v>0.04</v>
      </c>
      <c r="N51" s="1"/>
      <c r="P51"/>
      <c r="Q51"/>
    </row>
    <row r="52" spans="1:17" ht="13.5">
      <c r="A52" s="1" t="s">
        <v>50</v>
      </c>
      <c r="B52" s="2">
        <f>2-SUM(B50:B51)</f>
        <v>1.811</v>
      </c>
      <c r="C52" s="2">
        <f aca="true" t="shared" si="8" ref="C52:I52">2-SUM(C50:C51)</f>
        <v>1.706</v>
      </c>
      <c r="D52" s="2">
        <f t="shared" si="8"/>
        <v>1.708</v>
      </c>
      <c r="E52" s="2">
        <f t="shared" si="8"/>
        <v>1.599</v>
      </c>
      <c r="F52" s="2">
        <f t="shared" si="8"/>
        <v>1.74</v>
      </c>
      <c r="G52" s="2">
        <f t="shared" si="8"/>
        <v>1.8</v>
      </c>
      <c r="H52" s="2">
        <f t="shared" si="8"/>
        <v>1.765</v>
      </c>
      <c r="I52" s="2">
        <f t="shared" si="8"/>
        <v>1.853</v>
      </c>
      <c r="J52" s="1"/>
      <c r="K52" s="2">
        <f>AVERAGE(B52:I52)</f>
        <v>1.7477500000000001</v>
      </c>
      <c r="L52" s="2">
        <f>STDEV(B52:I52)</f>
        <v>0.07893532614922412</v>
      </c>
      <c r="M52" s="3">
        <v>1.75</v>
      </c>
      <c r="N52" s="1"/>
      <c r="P52"/>
      <c r="Q52"/>
    </row>
    <row r="53" spans="1:17" ht="13.5">
      <c r="A53" s="1" t="s">
        <v>51</v>
      </c>
      <c r="B53" s="2">
        <v>23</v>
      </c>
      <c r="C53" s="2">
        <v>23</v>
      </c>
      <c r="D53" s="2">
        <v>23</v>
      </c>
      <c r="E53" s="2">
        <v>23</v>
      </c>
      <c r="F53" s="2">
        <v>23</v>
      </c>
      <c r="G53" s="2">
        <v>23</v>
      </c>
      <c r="H53" s="2">
        <v>23</v>
      </c>
      <c r="I53" s="2">
        <v>23</v>
      </c>
      <c r="J53" s="1"/>
      <c r="K53" s="2">
        <f>AVERAGE(B53:I53)</f>
        <v>23</v>
      </c>
      <c r="L53" s="2">
        <f>STDEV(B53:I53)</f>
        <v>0</v>
      </c>
      <c r="M53" s="2"/>
      <c r="N53" s="1"/>
      <c r="P53"/>
      <c r="Q53"/>
    </row>
    <row r="54" spans="1:1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  <c r="M54" s="1"/>
      <c r="N54" s="1"/>
      <c r="P54"/>
      <c r="Q54"/>
    </row>
    <row r="55" spans="1:17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1"/>
      <c r="N55" s="1"/>
      <c r="P55"/>
      <c r="Q55"/>
    </row>
    <row r="56" spans="1:17" ht="13.5">
      <c r="A56" s="1" t="s">
        <v>52</v>
      </c>
      <c r="B56" s="1" t="s">
        <v>53</v>
      </c>
      <c r="C56" s="1" t="s">
        <v>53</v>
      </c>
      <c r="D56" s="1" t="s">
        <v>53</v>
      </c>
      <c r="E56" s="1" t="s">
        <v>53</v>
      </c>
      <c r="F56" s="1" t="s">
        <v>53</v>
      </c>
      <c r="G56" s="1" t="s">
        <v>53</v>
      </c>
      <c r="H56" s="1" t="s">
        <v>53</v>
      </c>
      <c r="I56" s="1" t="s">
        <v>53</v>
      </c>
      <c r="J56" s="1"/>
      <c r="K56" s="2"/>
      <c r="L56" s="2"/>
      <c r="M56" s="1"/>
      <c r="N56" s="1"/>
      <c r="P56"/>
      <c r="Q56"/>
    </row>
    <row r="57" spans="1:17" ht="13.5">
      <c r="A57" s="1" t="s">
        <v>54</v>
      </c>
      <c r="B57" s="2">
        <v>2</v>
      </c>
      <c r="C57" s="2">
        <v>2</v>
      </c>
      <c r="D57" s="2">
        <v>2</v>
      </c>
      <c r="E57" s="2">
        <v>2</v>
      </c>
      <c r="F57" s="2">
        <v>2</v>
      </c>
      <c r="G57" s="2">
        <v>2</v>
      </c>
      <c r="H57" s="2">
        <v>2</v>
      </c>
      <c r="I57" s="2">
        <v>2</v>
      </c>
      <c r="J57" s="2"/>
      <c r="K57" s="2">
        <f aca="true" t="shared" si="9" ref="K57:K62">AVERAGE(B57:I57)</f>
        <v>2</v>
      </c>
      <c r="L57" s="2">
        <f aca="true" t="shared" si="10" ref="L57:L62">STDEV(B57:I57)</f>
        <v>0</v>
      </c>
      <c r="M57" s="1"/>
      <c r="N57" s="1"/>
      <c r="P57"/>
      <c r="Q57"/>
    </row>
    <row r="58" spans="1:17" ht="13.5">
      <c r="A58" s="1" t="s">
        <v>55</v>
      </c>
      <c r="B58" s="2">
        <v>0.15522414008609592</v>
      </c>
      <c r="C58" s="2">
        <v>0.15340687672716213</v>
      </c>
      <c r="D58" s="2">
        <v>0.12039518787379005</v>
      </c>
      <c r="E58" s="2">
        <v>0.15934158965676576</v>
      </c>
      <c r="F58" s="2">
        <v>0.12166697372267155</v>
      </c>
      <c r="G58" s="2">
        <v>0.1583619328832701</v>
      </c>
      <c r="H58" s="2">
        <v>0.17393961238550987</v>
      </c>
      <c r="I58" s="2">
        <v>0.13644039479424902</v>
      </c>
      <c r="J58" s="2"/>
      <c r="K58" s="2">
        <f t="shared" si="9"/>
        <v>0.1473470885161893</v>
      </c>
      <c r="L58" s="2">
        <f t="shared" si="10"/>
        <v>0.019183159900472615</v>
      </c>
      <c r="M58" s="1"/>
      <c r="N58" s="1"/>
      <c r="P58"/>
      <c r="Q58"/>
    </row>
    <row r="59" spans="1:17" ht="13.5">
      <c r="A59" s="1" t="s">
        <v>56</v>
      </c>
      <c r="B59" s="2">
        <v>0.5032536337925371</v>
      </c>
      <c r="C59" s="2">
        <v>0.5225864166671861</v>
      </c>
      <c r="D59" s="2">
        <v>0.5427090503956398</v>
      </c>
      <c r="E59" s="2">
        <v>0.49652439612817056</v>
      </c>
      <c r="F59" s="2">
        <v>0.5696505716118352</v>
      </c>
      <c r="G59" s="2">
        <v>0.48540250265648444</v>
      </c>
      <c r="H59" s="2">
        <v>0.49054648831789416</v>
      </c>
      <c r="I59" s="2">
        <v>0.47992253962399944</v>
      </c>
      <c r="J59" s="2"/>
      <c r="K59" s="2">
        <f t="shared" si="9"/>
        <v>0.5113244498992184</v>
      </c>
      <c r="L59" s="2">
        <f t="shared" si="10"/>
        <v>0.03136807336711728</v>
      </c>
      <c r="M59" s="1"/>
      <c r="N59" s="1"/>
      <c r="P59"/>
      <c r="Q59"/>
    </row>
    <row r="60" spans="1:17" ht="13.5">
      <c r="A60" s="1" t="s">
        <v>57</v>
      </c>
      <c r="B60" s="2">
        <v>0.17276653435805406</v>
      </c>
      <c r="C60" s="2">
        <v>0.18527350051952818</v>
      </c>
      <c r="D60" s="2">
        <v>0.1833044279672019</v>
      </c>
      <c r="E60" s="2">
        <v>0.18621762735671543</v>
      </c>
      <c r="F60" s="2">
        <v>0.18594565571265587</v>
      </c>
      <c r="G60" s="2">
        <v>0.17354997578697998</v>
      </c>
      <c r="H60" s="2">
        <v>0.18258434568106227</v>
      </c>
      <c r="I60" s="2">
        <v>0.18541788701489167</v>
      </c>
      <c r="J60" s="2"/>
      <c r="K60" s="2">
        <f t="shared" si="9"/>
        <v>0.18188249429963618</v>
      </c>
      <c r="L60" s="2">
        <f t="shared" si="10"/>
        <v>0.005533620169500246</v>
      </c>
      <c r="M60" s="1"/>
      <c r="N60" s="1"/>
      <c r="P60"/>
      <c r="Q60"/>
    </row>
    <row r="61" spans="1:17" ht="13.5">
      <c r="A61" s="1" t="s">
        <v>58</v>
      </c>
      <c r="B61" s="2">
        <v>0.59254020482296</v>
      </c>
      <c r="C61" s="2">
        <v>0.6511997884771213</v>
      </c>
      <c r="D61" s="2">
        <v>0.5852754560802454</v>
      </c>
      <c r="E61" s="2">
        <v>0.6525798022376733</v>
      </c>
      <c r="F61" s="2">
        <v>0.5753764635495824</v>
      </c>
      <c r="G61" s="2">
        <v>0.5814957127886654</v>
      </c>
      <c r="H61" s="2">
        <v>0.5933115331439416</v>
      </c>
      <c r="I61" s="2">
        <v>0.638696498465991</v>
      </c>
      <c r="J61" s="2"/>
      <c r="K61" s="2">
        <f t="shared" si="9"/>
        <v>0.6088094324457726</v>
      </c>
      <c r="L61" s="2">
        <f t="shared" si="10"/>
        <v>0.03279492046031124</v>
      </c>
      <c r="M61" s="1"/>
      <c r="N61" s="1"/>
      <c r="P61"/>
      <c r="Q61"/>
    </row>
    <row r="62" spans="1:17" ht="13.5">
      <c r="A62" s="1" t="s">
        <v>59</v>
      </c>
      <c r="B62" s="2">
        <v>13</v>
      </c>
      <c r="C62" s="2">
        <v>13</v>
      </c>
      <c r="D62" s="2">
        <v>13</v>
      </c>
      <c r="E62" s="2">
        <v>13</v>
      </c>
      <c r="F62" s="2">
        <v>13</v>
      </c>
      <c r="G62" s="2">
        <v>13</v>
      </c>
      <c r="H62" s="2">
        <v>13</v>
      </c>
      <c r="I62" s="2">
        <v>13</v>
      </c>
      <c r="J62" s="2"/>
      <c r="K62" s="2">
        <f t="shared" si="9"/>
        <v>13</v>
      </c>
      <c r="L62" s="2">
        <f t="shared" si="10"/>
        <v>0</v>
      </c>
      <c r="M62" s="1"/>
      <c r="N62" s="1"/>
      <c r="P62"/>
      <c r="Q62"/>
    </row>
    <row r="64" spans="1:14" s="1" customFormat="1" ht="12.75">
      <c r="A64" s="5" t="s">
        <v>92</v>
      </c>
      <c r="B64" s="12" t="s">
        <v>101</v>
      </c>
      <c r="C64" s="12"/>
      <c r="D64" s="12"/>
      <c r="E64" s="12"/>
      <c r="F64" s="12"/>
      <c r="G64" s="12"/>
      <c r="H64" s="12"/>
      <c r="I64" s="12"/>
      <c r="J64" s="12"/>
      <c r="K64" s="12"/>
      <c r="M64" s="2"/>
      <c r="N64" s="2"/>
    </row>
    <row r="65" spans="1:14" ht="12.75">
      <c r="A65" s="6" t="str">
        <f>" "</f>
        <v> 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1"/>
      <c r="M65" s="2"/>
      <c r="N65" s="2"/>
    </row>
    <row r="66" spans="1:14" ht="12.75" customHeight="1">
      <c r="A66" s="6" t="str">
        <f>" "</f>
        <v> </v>
      </c>
      <c r="B66" s="1"/>
      <c r="C66" s="1"/>
      <c r="D66" s="1"/>
      <c r="E66" s="1"/>
      <c r="F66" s="1"/>
      <c r="G66" s="1"/>
      <c r="H66" s="9"/>
      <c r="I66" s="1"/>
      <c r="J66" s="1"/>
      <c r="K66" s="1"/>
      <c r="L66" s="1"/>
      <c r="M66" s="2"/>
      <c r="N66" s="2"/>
    </row>
    <row r="67" spans="1:14" ht="23.25">
      <c r="A67" s="1" t="s">
        <v>93</v>
      </c>
      <c r="B67" s="8" t="s">
        <v>100</v>
      </c>
      <c r="C67" s="8"/>
      <c r="D67" s="8"/>
      <c r="E67" s="8"/>
      <c r="F67" s="8"/>
      <c r="G67" s="8"/>
      <c r="H67" s="1"/>
      <c r="I67" s="1"/>
      <c r="J67" s="1"/>
      <c r="K67" s="1"/>
      <c r="L67" s="1"/>
      <c r="M67" s="1"/>
      <c r="N67" s="1"/>
    </row>
    <row r="68" spans="1:14" ht="23.25">
      <c r="A68" s="1" t="s">
        <v>94</v>
      </c>
      <c r="B68" s="8" t="s">
        <v>102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70" ht="13.5">
      <c r="G70" s="1" t="s">
        <v>95</v>
      </c>
    </row>
    <row r="73" spans="1:14" ht="13.5">
      <c r="A73" s="1" t="s">
        <v>61</v>
      </c>
      <c r="B73" s="1" t="s">
        <v>62</v>
      </c>
      <c r="C73" s="1" t="s">
        <v>63</v>
      </c>
      <c r="D73" s="1" t="s">
        <v>64</v>
      </c>
      <c r="E73" s="1" t="s">
        <v>65</v>
      </c>
      <c r="F73" s="1" t="s">
        <v>66</v>
      </c>
      <c r="G73" s="1" t="s">
        <v>67</v>
      </c>
      <c r="H73" s="1" t="s">
        <v>68</v>
      </c>
      <c r="I73" s="1"/>
      <c r="J73" s="1"/>
      <c r="K73" s="1"/>
      <c r="L73" s="1"/>
      <c r="M73" s="1"/>
      <c r="N73" s="1"/>
    </row>
    <row r="74" spans="1:14" ht="13.5">
      <c r="A74" s="1" t="s">
        <v>69</v>
      </c>
      <c r="B74" s="1" t="s">
        <v>70</v>
      </c>
      <c r="C74" s="1" t="s">
        <v>71</v>
      </c>
      <c r="D74" s="1">
        <v>20</v>
      </c>
      <c r="E74" s="1">
        <v>10</v>
      </c>
      <c r="F74" s="1">
        <v>600</v>
      </c>
      <c r="G74" s="1">
        <v>-600</v>
      </c>
      <c r="H74" s="1" t="s">
        <v>72</v>
      </c>
      <c r="I74" s="1"/>
      <c r="J74" s="1"/>
      <c r="K74" s="1"/>
      <c r="L74" s="1"/>
      <c r="M74" s="1"/>
      <c r="N74" s="1"/>
    </row>
    <row r="75" spans="1:14" ht="13.5">
      <c r="A75" s="1" t="s">
        <v>69</v>
      </c>
      <c r="B75" s="1" t="s">
        <v>73</v>
      </c>
      <c r="C75" s="1" t="s">
        <v>71</v>
      </c>
      <c r="D75" s="1">
        <v>20</v>
      </c>
      <c r="E75" s="1">
        <v>10</v>
      </c>
      <c r="F75" s="1">
        <v>600</v>
      </c>
      <c r="G75" s="1">
        <v>-600</v>
      </c>
      <c r="H75" s="1" t="s">
        <v>74</v>
      </c>
      <c r="I75" s="1"/>
      <c r="J75" s="1"/>
      <c r="K75" s="1"/>
      <c r="L75" s="1"/>
      <c r="M75" s="1"/>
      <c r="N75" s="1"/>
    </row>
    <row r="76" spans="1:14" ht="13.5">
      <c r="A76" s="1" t="s">
        <v>69</v>
      </c>
      <c r="B76" s="1" t="s">
        <v>18</v>
      </c>
      <c r="C76" s="1" t="s">
        <v>71</v>
      </c>
      <c r="D76" s="1">
        <v>20</v>
      </c>
      <c r="E76" s="1">
        <v>10</v>
      </c>
      <c r="F76" s="1">
        <v>800</v>
      </c>
      <c r="G76" s="1">
        <v>-800</v>
      </c>
      <c r="H76" s="1" t="s">
        <v>75</v>
      </c>
      <c r="I76" s="1"/>
      <c r="J76" s="1"/>
      <c r="K76" s="1"/>
      <c r="L76" s="1"/>
      <c r="M76" s="1"/>
      <c r="N76" s="1"/>
    </row>
    <row r="77" spans="1:14" ht="13.5">
      <c r="A77" s="1" t="s">
        <v>69</v>
      </c>
      <c r="B77" s="1" t="s">
        <v>76</v>
      </c>
      <c r="C77" s="1" t="s">
        <v>71</v>
      </c>
      <c r="D77" s="1">
        <v>20</v>
      </c>
      <c r="E77" s="1">
        <v>10</v>
      </c>
      <c r="F77" s="1">
        <v>600</v>
      </c>
      <c r="G77" s="1">
        <v>-600</v>
      </c>
      <c r="H77" s="1" t="s">
        <v>74</v>
      </c>
      <c r="I77" s="1"/>
      <c r="J77" s="1"/>
      <c r="K77" s="1"/>
      <c r="L77" s="1"/>
      <c r="M77" s="1"/>
      <c r="N77" s="1"/>
    </row>
    <row r="78" spans="1:14" ht="13.5">
      <c r="A78" s="1" t="s">
        <v>69</v>
      </c>
      <c r="B78" s="1" t="s">
        <v>77</v>
      </c>
      <c r="C78" s="1" t="s">
        <v>71</v>
      </c>
      <c r="D78" s="1">
        <v>20</v>
      </c>
      <c r="E78" s="1">
        <v>10</v>
      </c>
      <c r="F78" s="1">
        <v>600</v>
      </c>
      <c r="G78" s="1">
        <v>-600</v>
      </c>
      <c r="H78" s="1" t="s">
        <v>78</v>
      </c>
      <c r="I78" s="1"/>
      <c r="J78" s="1"/>
      <c r="K78" s="1"/>
      <c r="L78" s="1"/>
      <c r="M78" s="1"/>
      <c r="N78" s="1"/>
    </row>
    <row r="79" spans="1:14" ht="13.5">
      <c r="A79" s="1" t="s">
        <v>79</v>
      </c>
      <c r="B79" s="1" t="s">
        <v>19</v>
      </c>
      <c r="C79" s="1" t="s">
        <v>71</v>
      </c>
      <c r="D79" s="1">
        <v>20</v>
      </c>
      <c r="E79" s="1">
        <v>10</v>
      </c>
      <c r="F79" s="1">
        <v>600</v>
      </c>
      <c r="G79" s="1">
        <v>-600</v>
      </c>
      <c r="H79" s="1" t="s">
        <v>80</v>
      </c>
      <c r="I79" s="1"/>
      <c r="J79" s="1"/>
      <c r="K79" s="1"/>
      <c r="L79" s="1"/>
      <c r="M79" s="1"/>
      <c r="N79" s="1"/>
    </row>
    <row r="80" spans="1:14" ht="13.5">
      <c r="A80" s="1" t="s">
        <v>79</v>
      </c>
      <c r="B80" s="1" t="s">
        <v>81</v>
      </c>
      <c r="C80" s="1" t="s">
        <v>71</v>
      </c>
      <c r="D80" s="1">
        <v>20</v>
      </c>
      <c r="E80" s="1">
        <v>10</v>
      </c>
      <c r="F80" s="1">
        <v>600</v>
      </c>
      <c r="G80" s="1">
        <v>-600</v>
      </c>
      <c r="H80" s="1" t="s">
        <v>82</v>
      </c>
      <c r="I80" s="1"/>
      <c r="J80" s="1"/>
      <c r="K80" s="1"/>
      <c r="L80" s="1"/>
      <c r="M80" s="1"/>
      <c r="N80" s="1"/>
    </row>
    <row r="81" spans="1:14" ht="13.5">
      <c r="A81" s="1" t="s">
        <v>79</v>
      </c>
      <c r="B81" s="1" t="s">
        <v>53</v>
      </c>
      <c r="C81" s="1" t="s">
        <v>71</v>
      </c>
      <c r="D81" s="1">
        <v>20</v>
      </c>
      <c r="E81" s="1">
        <v>10</v>
      </c>
      <c r="F81" s="1">
        <v>600</v>
      </c>
      <c r="G81" s="1">
        <v>-600</v>
      </c>
      <c r="H81" s="1" t="s">
        <v>74</v>
      </c>
      <c r="I81" s="1"/>
      <c r="J81" s="1"/>
      <c r="K81" s="1"/>
      <c r="L81" s="1"/>
      <c r="M81" s="1"/>
      <c r="N81" s="1"/>
    </row>
    <row r="82" spans="1:14" ht="12.75">
      <c r="A82" s="1" t="s">
        <v>79</v>
      </c>
      <c r="B82" s="1" t="s">
        <v>83</v>
      </c>
      <c r="C82" s="1" t="s">
        <v>71</v>
      </c>
      <c r="D82" s="1">
        <v>20</v>
      </c>
      <c r="E82" s="1">
        <v>10</v>
      </c>
      <c r="F82" s="1">
        <v>600</v>
      </c>
      <c r="G82" s="1">
        <v>-600</v>
      </c>
      <c r="H82" s="1" t="s">
        <v>84</v>
      </c>
      <c r="I82" s="1"/>
      <c r="J82" s="1"/>
      <c r="K82" s="1"/>
      <c r="L82" s="1"/>
      <c r="M82" s="1"/>
      <c r="N82" s="1"/>
    </row>
    <row r="83" spans="1:14" ht="12.75">
      <c r="A83" s="1" t="s">
        <v>79</v>
      </c>
      <c r="B83" s="1" t="s">
        <v>85</v>
      </c>
      <c r="C83" s="1" t="s">
        <v>71</v>
      </c>
      <c r="D83" s="1">
        <v>20</v>
      </c>
      <c r="E83" s="1">
        <v>10</v>
      </c>
      <c r="F83" s="1">
        <v>600</v>
      </c>
      <c r="G83" s="1">
        <v>-600</v>
      </c>
      <c r="H83" s="1" t="s">
        <v>86</v>
      </c>
      <c r="I83" s="1"/>
      <c r="J83" s="1"/>
      <c r="K83" s="1"/>
      <c r="L83" s="1"/>
      <c r="M83" s="1"/>
      <c r="N83" s="1"/>
    </row>
    <row r="84" spans="1:14" ht="12.75">
      <c r="A84" s="1" t="s">
        <v>87</v>
      </c>
      <c r="B84" s="1" t="s">
        <v>88</v>
      </c>
      <c r="C84" s="1" t="s">
        <v>71</v>
      </c>
      <c r="D84" s="1">
        <v>20</v>
      </c>
      <c r="E84" s="1">
        <v>10</v>
      </c>
      <c r="F84" s="1">
        <v>500</v>
      </c>
      <c r="G84" s="1">
        <v>-500</v>
      </c>
      <c r="H84" s="1" t="s">
        <v>89</v>
      </c>
      <c r="I84" s="1"/>
      <c r="J84" s="1"/>
      <c r="K84" s="1"/>
      <c r="L84" s="1"/>
      <c r="M84" s="1"/>
      <c r="N84" s="1"/>
    </row>
    <row r="85" spans="1:14" ht="12.75">
      <c r="A85" s="1" t="s">
        <v>87</v>
      </c>
      <c r="B85" s="1" t="s">
        <v>90</v>
      </c>
      <c r="C85" s="1" t="s">
        <v>71</v>
      </c>
      <c r="D85" s="1">
        <v>20</v>
      </c>
      <c r="E85" s="1">
        <v>10</v>
      </c>
      <c r="F85" s="1">
        <v>500</v>
      </c>
      <c r="G85" s="1">
        <v>-500</v>
      </c>
      <c r="H85" s="1" t="s">
        <v>91</v>
      </c>
      <c r="I85" s="1"/>
      <c r="J85" s="1"/>
      <c r="K85" s="1"/>
      <c r="L85" s="1"/>
      <c r="M85" s="1"/>
      <c r="N85" s="1"/>
    </row>
  </sheetData>
  <mergeCells count="1">
    <mergeCell ref="B64:K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2008-04-05T00:13:25Z</dcterms:created>
  <dcterms:modified xsi:type="dcterms:W3CDTF">2008-04-05T01:05:53Z</dcterms:modified>
  <cp:category/>
  <cp:version/>
  <cp:contentType/>
  <cp:contentStatus/>
</cp:coreProperties>
</file>