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04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<sst xmlns="http://schemas.openxmlformats.org/spreadsheetml/2006/main" count="110" uniqueCount="64">
  <si>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</si>
  <si>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</si>
  <si>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</si>
  <si>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</si>
  <si>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</si>
  <si>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</si>
  <si>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</si>
  <si>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</si>
  <si>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</si>
  <si>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</si>
  <si>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</si>
  <si>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</si>
  <si>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</si>
  <si>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</si>
  <si>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</si>
  <si>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</si>
  <si>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</si>
  <si>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</si>
  <si>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Al2O3</t>
  </si>
  <si>
    <t>CaO</t>
  </si>
  <si>
    <t>K2O</t>
  </si>
  <si>
    <t>TiO2</t>
  </si>
  <si>
    <t>BaO</t>
  </si>
  <si>
    <t>Totals</t>
  </si>
  <si>
    <t>Na</t>
  </si>
  <si>
    <t>Si</t>
  </si>
  <si>
    <t>Al</t>
  </si>
  <si>
    <t>Ca</t>
  </si>
  <si>
    <t>K</t>
  </si>
  <si>
    <t>Ti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</si>
  <si>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</si>
  <si>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</si>
  <si>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</si>
  <si>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</si>
  <si>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</si>
  <si>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</si>
  <si>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</si>
  <si>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</si>
  <si>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</si>
  <si>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</si>
  <si>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</si>
  <si>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</si>
  <si>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</si>
  <si>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</si>
  <si>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</si>
  <si>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</si>
  <si>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rutile1</t>
  </si>
  <si>
    <t>La</t>
  </si>
  <si>
    <t>barite2</t>
  </si>
  <si>
    <r>
      <t>KBa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Al)O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·nH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</si>
  <si>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 xml:space="preserve"> </t>
  </si>
  <si>
    <t>average</t>
  </si>
  <si>
    <t>Cation numbers normalized to 18 O</t>
  </si>
  <si>
    <t>ideal</t>
  </si>
  <si>
    <t>measured</t>
  </si>
  <si>
    <t>stdev</t>
  </si>
  <si>
    <t>in formula</t>
  </si>
  <si>
    <t>jonesite R070735</t>
  </si>
  <si>
    <t>H2O*</t>
  </si>
  <si>
    <t>H</t>
  </si>
  <si>
    <t>Cation numbers normalized by reiteration to 21.75 O (fitting the prevoius results, for H estimation)</t>
  </si>
  <si>
    <t>H2O</t>
  </si>
  <si>
    <t>total O = 18+3.5=21.5</t>
  </si>
  <si>
    <r>
      <t>(K</t>
    </r>
    <r>
      <rPr>
        <vertAlign val="subscript"/>
        <sz val="14"/>
        <rFont val="Times New Roman"/>
        <family val="1"/>
      </rPr>
      <t>0.84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Ba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5.00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·3.5H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</si>
</sst>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workbookViewId="0" topLeftCell="A1">
      <selection activeCell="G25" sqref="G25"/>
    </sheetView>
  </sheetViews>
  <sheetFormatPr defaultColWidth="9.00390625" defaultRowHeight="13.5"/>
  <cols>
    <col min="1" max="11" width="5.25390625" style="1" customWidth="1"/>
    <col min="12" max="12" width="4.625" style="1" customWidth="1"/>
    <col min="13" max="16384" width="5.25390625" style="1" customWidth="1"/>
  </cols>
  <sheetData>
    <row r="1" spans="2:4" ht="15.75">
      <c r="B1" s="8" t="s">
        <v>57</v>
      </c>
      <c r="C1" s="8"/>
      <c r="D1" s="8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51</v>
      </c>
      <c r="N3" s="1" t="s">
        <v>55</v>
      </c>
    </row>
    <row r="4" spans="1:27" ht="12.75">
      <c r="A4" s="1" t="s">
        <v>22</v>
      </c>
      <c r="B4" s="3">
        <v>33.06</v>
      </c>
      <c r="C4" s="3">
        <v>33.51</v>
      </c>
      <c r="D4" s="3">
        <v>33.34</v>
      </c>
      <c r="E4" s="3">
        <v>32.9</v>
      </c>
      <c r="F4" s="3">
        <v>32.78</v>
      </c>
      <c r="G4" s="3">
        <v>33.38</v>
      </c>
      <c r="H4" s="3">
        <v>32.8</v>
      </c>
      <c r="I4" s="3">
        <v>33.12</v>
      </c>
      <c r="J4" s="3">
        <v>33.12</v>
      </c>
      <c r="K4" s="3">
        <v>32.91</v>
      </c>
      <c r="L4" s="3"/>
      <c r="M4" s="3">
        <f>AVERAGE(B4:K4)</f>
        <v>33.092</v>
      </c>
      <c r="N4" s="3">
        <f>STDEV(B4:K4)</f>
        <v>0.25262180780375665</v>
      </c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1" t="s">
        <v>17</v>
      </c>
      <c r="B5" s="3">
        <v>32.67</v>
      </c>
      <c r="C5" s="3">
        <v>32.28</v>
      </c>
      <c r="D5" s="3">
        <v>31.86</v>
      </c>
      <c r="E5" s="3">
        <v>32.71</v>
      </c>
      <c r="F5" s="3">
        <v>32.84</v>
      </c>
      <c r="G5" s="3">
        <v>32.41</v>
      </c>
      <c r="H5" s="3">
        <v>32.4</v>
      </c>
      <c r="I5" s="3">
        <v>32.16</v>
      </c>
      <c r="J5" s="3">
        <v>32.61</v>
      </c>
      <c r="K5" s="3">
        <v>32.72</v>
      </c>
      <c r="L5" s="3"/>
      <c r="M5" s="3">
        <f aca="true" t="shared" si="0" ref="M5:M11">AVERAGE(B5:K5)</f>
        <v>32.46600000000001</v>
      </c>
      <c r="N5" s="3">
        <f aca="true" t="shared" si="1" ref="N5:N11">STDEV(B5:K5)</f>
        <v>0.3035420527328553</v>
      </c>
      <c r="O5" s="3"/>
      <c r="P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1" t="s">
        <v>21</v>
      </c>
      <c r="B6" s="3">
        <v>16.96</v>
      </c>
      <c r="C6" s="3">
        <v>16.97</v>
      </c>
      <c r="D6" s="3">
        <v>16.99</v>
      </c>
      <c r="E6" s="3">
        <v>17.05</v>
      </c>
      <c r="F6" s="3">
        <v>17.32</v>
      </c>
      <c r="G6" s="3">
        <v>17.13</v>
      </c>
      <c r="H6" s="3">
        <v>17.18</v>
      </c>
      <c r="I6" s="3">
        <v>17.14</v>
      </c>
      <c r="J6" s="3">
        <v>17.21</v>
      </c>
      <c r="K6" s="3">
        <v>17.14</v>
      </c>
      <c r="L6" s="3"/>
      <c r="M6" s="3">
        <f t="shared" si="0"/>
        <v>17.109</v>
      </c>
      <c r="N6" s="3">
        <f t="shared" si="1"/>
        <v>0.11608904628116085</v>
      </c>
      <c r="O6" s="3"/>
      <c r="P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1" t="s">
        <v>18</v>
      </c>
      <c r="B7" s="3">
        <v>5.23</v>
      </c>
      <c r="C7" s="3">
        <v>5.58</v>
      </c>
      <c r="D7" s="3">
        <v>5.55</v>
      </c>
      <c r="E7" s="3">
        <v>5.63</v>
      </c>
      <c r="F7" s="3">
        <v>5.56</v>
      </c>
      <c r="G7" s="3">
        <v>5.48</v>
      </c>
      <c r="H7" s="3">
        <v>5.61</v>
      </c>
      <c r="I7" s="3">
        <v>5.54</v>
      </c>
      <c r="J7" s="3">
        <v>5.55</v>
      </c>
      <c r="K7" s="3">
        <v>5.32</v>
      </c>
      <c r="L7" s="3"/>
      <c r="M7" s="3">
        <f t="shared" si="0"/>
        <v>5.505</v>
      </c>
      <c r="N7" s="3">
        <f t="shared" si="1"/>
        <v>0.12955050495208198</v>
      </c>
      <c r="O7" s="3"/>
      <c r="P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1" t="s">
        <v>20</v>
      </c>
      <c r="B8" s="3">
        <v>4.03</v>
      </c>
      <c r="C8" s="3">
        <v>4.15</v>
      </c>
      <c r="D8" s="3">
        <v>4.18</v>
      </c>
      <c r="E8" s="3">
        <v>4.2</v>
      </c>
      <c r="F8" s="3">
        <v>4.27</v>
      </c>
      <c r="G8" s="3">
        <v>4.13</v>
      </c>
      <c r="H8" s="3">
        <v>4.31</v>
      </c>
      <c r="I8" s="3">
        <v>4.22</v>
      </c>
      <c r="J8" s="3">
        <v>4.27</v>
      </c>
      <c r="K8" s="3">
        <v>4.12</v>
      </c>
      <c r="L8" s="3"/>
      <c r="M8" s="3">
        <f t="shared" si="0"/>
        <v>4.187999999999999</v>
      </c>
      <c r="N8" s="3">
        <f t="shared" si="1"/>
        <v>0.08430104783856641</v>
      </c>
      <c r="O8" s="3"/>
      <c r="P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1" t="s">
        <v>16</v>
      </c>
      <c r="B9" s="3">
        <v>0.52</v>
      </c>
      <c r="C9" s="3">
        <v>0.42</v>
      </c>
      <c r="D9" s="3">
        <v>0.53</v>
      </c>
      <c r="E9" s="3">
        <v>0.54</v>
      </c>
      <c r="F9" s="3">
        <v>0.54</v>
      </c>
      <c r="G9" s="3">
        <v>0.58</v>
      </c>
      <c r="H9" s="3">
        <v>0.58</v>
      </c>
      <c r="I9" s="3">
        <v>0.53</v>
      </c>
      <c r="J9" s="3">
        <v>0.55</v>
      </c>
      <c r="K9" s="3">
        <v>0.51</v>
      </c>
      <c r="L9" s="3"/>
      <c r="M9" s="3">
        <f t="shared" si="0"/>
        <v>0.53</v>
      </c>
      <c r="N9" s="3">
        <f t="shared" si="1"/>
        <v>0.04496912521077374</v>
      </c>
      <c r="O9" s="3"/>
      <c r="P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1" t="s">
        <v>19</v>
      </c>
      <c r="B10" s="3">
        <v>0.03</v>
      </c>
      <c r="C10" s="3">
        <v>0.02</v>
      </c>
      <c r="D10" s="3">
        <v>0</v>
      </c>
      <c r="E10" s="3">
        <v>0</v>
      </c>
      <c r="F10" s="3">
        <v>0.01</v>
      </c>
      <c r="G10" s="3">
        <v>0.01</v>
      </c>
      <c r="H10" s="3">
        <v>0.05</v>
      </c>
      <c r="I10" s="3">
        <v>0.02</v>
      </c>
      <c r="J10" s="3">
        <v>0.01</v>
      </c>
      <c r="K10" s="3">
        <v>0.02</v>
      </c>
      <c r="L10" s="3"/>
      <c r="M10" s="3">
        <f t="shared" si="0"/>
        <v>0.017</v>
      </c>
      <c r="N10" s="3">
        <f t="shared" si="1"/>
        <v>0.014944341180973262</v>
      </c>
      <c r="O10" s="3"/>
      <c r="P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0" ht="12.75">
      <c r="A11" s="1" t="s">
        <v>23</v>
      </c>
      <c r="B11" s="3">
        <f>SUM(B4:B10)</f>
        <v>92.5</v>
      </c>
      <c r="C11" s="3">
        <f aca="true" t="shared" si="2" ref="C11:K11">SUM(C4:C10)</f>
        <v>92.92999999999999</v>
      </c>
      <c r="D11" s="3">
        <f t="shared" si="2"/>
        <v>92.44999999999999</v>
      </c>
      <c r="E11" s="3">
        <f t="shared" si="2"/>
        <v>93.03</v>
      </c>
      <c r="F11" s="3">
        <f t="shared" si="2"/>
        <v>93.32000000000001</v>
      </c>
      <c r="G11" s="3">
        <f t="shared" si="2"/>
        <v>93.11999999999999</v>
      </c>
      <c r="H11" s="3">
        <f t="shared" si="2"/>
        <v>92.92999999999999</v>
      </c>
      <c r="I11" s="3">
        <f t="shared" si="2"/>
        <v>92.73</v>
      </c>
      <c r="J11" s="3">
        <f t="shared" si="2"/>
        <v>93.32</v>
      </c>
      <c r="K11" s="3">
        <f t="shared" si="2"/>
        <v>92.74000000000001</v>
      </c>
      <c r="L11" s="3"/>
      <c r="M11" s="3">
        <f t="shared" si="0"/>
        <v>92.907</v>
      </c>
      <c r="N11" s="3">
        <f t="shared" si="1"/>
        <v>0.3048515121248968</v>
      </c>
      <c r="O11" s="3"/>
      <c r="P11" s="3"/>
      <c r="Q11" s="3"/>
      <c r="R11" s="3"/>
      <c r="S11" s="3"/>
      <c r="T11" s="3"/>
    </row>
    <row r="12" spans="1:20" ht="12.75">
      <c r="A12" s="1" t="s">
        <v>58</v>
      </c>
      <c r="B12" s="3">
        <f>100-SUM(B4:B10)</f>
        <v>7.5</v>
      </c>
      <c r="C12" s="3">
        <f aca="true" t="shared" si="3" ref="C12:K12">100-SUM(C4:C10)</f>
        <v>7.070000000000007</v>
      </c>
      <c r="D12" s="3">
        <f t="shared" si="3"/>
        <v>7.550000000000011</v>
      </c>
      <c r="E12" s="3">
        <f t="shared" si="3"/>
        <v>6.969999999999999</v>
      </c>
      <c r="F12" s="3">
        <f t="shared" si="3"/>
        <v>6.679999999999993</v>
      </c>
      <c r="G12" s="3">
        <f t="shared" si="3"/>
        <v>6.88000000000001</v>
      </c>
      <c r="H12" s="3">
        <f t="shared" si="3"/>
        <v>7.070000000000007</v>
      </c>
      <c r="I12" s="3">
        <f t="shared" si="3"/>
        <v>7.269999999999996</v>
      </c>
      <c r="J12" s="3">
        <f t="shared" si="3"/>
        <v>6.680000000000007</v>
      </c>
      <c r="K12" s="3">
        <f t="shared" si="3"/>
        <v>7.259999999999991</v>
      </c>
      <c r="L12" s="3"/>
      <c r="M12" s="3">
        <f>AVERAGE(B12:K12)</f>
        <v>7.093000000000002</v>
      </c>
      <c r="N12" s="3">
        <f>STDEV(B12:K12)</f>
        <v>0.3048515121242442</v>
      </c>
      <c r="O12" s="3"/>
      <c r="P12" s="3"/>
      <c r="Q12" s="3"/>
      <c r="R12" s="3"/>
      <c r="S12" s="3"/>
      <c r="T12" s="3"/>
    </row>
    <row r="13" spans="2:20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1" t="s">
        <v>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" t="s">
        <v>51</v>
      </c>
      <c r="N14" s="1" t="s">
        <v>55</v>
      </c>
      <c r="O14" s="3" t="s">
        <v>56</v>
      </c>
      <c r="P14" s="3"/>
      <c r="Q14" s="3"/>
      <c r="R14" s="3"/>
      <c r="S14" s="3"/>
      <c r="T14" s="3"/>
    </row>
    <row r="15" spans="1:18" ht="12.75">
      <c r="A15" s="1" t="s">
        <v>25</v>
      </c>
      <c r="B15" s="2">
        <v>5.063796087035279</v>
      </c>
      <c r="C15" s="2">
        <v>5.002927274543868</v>
      </c>
      <c r="D15" s="2">
        <v>4.972245818434866</v>
      </c>
      <c r="E15" s="2">
        <v>5.027240399940286</v>
      </c>
      <c r="F15" s="2">
        <v>5.0240530838954145</v>
      </c>
      <c r="G15" s="2">
        <v>5.00517651976372</v>
      </c>
      <c r="H15" s="2">
        <v>4.996234814477498</v>
      </c>
      <c r="I15" s="2">
        <v>4.9867554535025524</v>
      </c>
      <c r="J15" s="2">
        <v>5.0101673958737045</v>
      </c>
      <c r="K15" s="2">
        <v>5.0489888887904355</v>
      </c>
      <c r="L15" s="2"/>
      <c r="M15" s="2">
        <f>AVERAGE(B15:K15)</f>
        <v>5.013758573625762</v>
      </c>
      <c r="N15" s="2">
        <f>STDEV(B15:K15)</f>
        <v>0.027880875878689444</v>
      </c>
      <c r="O15" s="6">
        <v>5</v>
      </c>
      <c r="P15" s="3"/>
      <c r="Q15" s="3"/>
      <c r="R15" s="3"/>
    </row>
    <row r="16" spans="1:16" ht="12.75">
      <c r="A16" s="1" t="s">
        <v>26</v>
      </c>
      <c r="B16" s="2">
        <v>0.9553983665393584</v>
      </c>
      <c r="C16" s="2">
        <v>1.0192497036447292</v>
      </c>
      <c r="D16" s="2">
        <v>1.020834958491727</v>
      </c>
      <c r="E16" s="2">
        <v>1.0197958384255124</v>
      </c>
      <c r="F16" s="2">
        <v>1.0024935655628855</v>
      </c>
      <c r="G16" s="2">
        <v>0.997416749920122</v>
      </c>
      <c r="H16" s="2">
        <v>1.0195685333943625</v>
      </c>
      <c r="I16" s="2">
        <v>1.012435878332793</v>
      </c>
      <c r="J16" s="2">
        <v>1.0049631837769553</v>
      </c>
      <c r="K16" s="2">
        <v>0.9675167299928759</v>
      </c>
      <c r="L16" s="2"/>
      <c r="M16" s="2">
        <f>AVERAGE(B16:K16)</f>
        <v>1.0019673508081322</v>
      </c>
      <c r="N16" s="2">
        <f>STDEV(B16:K16)</f>
        <v>0.023039551652012706</v>
      </c>
      <c r="O16" s="6">
        <v>1</v>
      </c>
      <c r="P16" s="3"/>
    </row>
    <row r="17" spans="2:16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6"/>
      <c r="P17" s="3"/>
    </row>
    <row r="18" spans="1:16" ht="12.75">
      <c r="A18" s="1" t="s">
        <v>29</v>
      </c>
      <c r="B18" s="2">
        <v>1.9927887029249172</v>
      </c>
      <c r="C18" s="2">
        <v>1.9937952265986858</v>
      </c>
      <c r="D18" s="2">
        <v>2.010165812964927</v>
      </c>
      <c r="E18" s="2">
        <v>1.986338308959726</v>
      </c>
      <c r="F18" s="2">
        <v>2.0084602805086873</v>
      </c>
      <c r="G18" s="2">
        <v>2.0053661994347154</v>
      </c>
      <c r="H18" s="2">
        <v>2.0082230816992914</v>
      </c>
      <c r="I18" s="2">
        <v>2.014756408324194</v>
      </c>
      <c r="J18" s="2">
        <v>2.0042915268006034</v>
      </c>
      <c r="K18" s="2">
        <v>2.0049113804143674</v>
      </c>
      <c r="L18" s="2"/>
      <c r="M18" s="2">
        <f>AVERAGE(B18:K18)</f>
        <v>2.0029096928630112</v>
      </c>
      <c r="N18" s="2">
        <f>STDEV(B18:K18)</f>
        <v>0.008969741789899373</v>
      </c>
      <c r="O18" s="6">
        <v>2</v>
      </c>
      <c r="P18" s="3"/>
    </row>
    <row r="19" spans="1:16" ht="12.75">
      <c r="A19" s="1" t="s">
        <v>30</v>
      </c>
      <c r="B19" s="2">
        <v>2.0080475410474166</v>
      </c>
      <c r="C19" s="2">
        <v>2.0352096752550244</v>
      </c>
      <c r="D19" s="2">
        <v>2.0389965091545776</v>
      </c>
      <c r="E19" s="2">
        <v>1.9814771764655164</v>
      </c>
      <c r="F19" s="2">
        <v>1.9651879264828551</v>
      </c>
      <c r="G19" s="2">
        <v>2.0200902237557914</v>
      </c>
      <c r="H19" s="2">
        <v>1.9820551837519356</v>
      </c>
      <c r="I19" s="2">
        <v>2.012502489854339</v>
      </c>
      <c r="J19" s="2">
        <v>1.994049030663137</v>
      </c>
      <c r="K19" s="2">
        <v>1.990045789262845</v>
      </c>
      <c r="L19" s="2"/>
      <c r="M19" s="2">
        <f>AVERAGE(B19:K19)</f>
        <v>2.002766154569344</v>
      </c>
      <c r="N19" s="2">
        <f>STDEV(B19:K19)</f>
        <v>0.024313044826681653</v>
      </c>
      <c r="O19" s="6">
        <v>2</v>
      </c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/>
      <c r="P20" s="3"/>
    </row>
    <row r="21" spans="1:16" ht="12.75">
      <c r="A21" s="1" t="s">
        <v>28</v>
      </c>
      <c r="B21" s="2">
        <v>0.7968758420553101</v>
      </c>
      <c r="C21" s="2">
        <v>0.8205353595375641</v>
      </c>
      <c r="D21" s="2">
        <v>0.8322266943464528</v>
      </c>
      <c r="E21" s="2">
        <v>0.8234873653657129</v>
      </c>
      <c r="F21" s="2">
        <v>0.8333692786749369</v>
      </c>
      <c r="G21" s="2">
        <v>0.813671228715967</v>
      </c>
      <c r="H21" s="2">
        <v>0.8478785369563867</v>
      </c>
      <c r="I21" s="2">
        <v>0.8347818975082494</v>
      </c>
      <c r="J21" s="2">
        <v>0.8369275287120655</v>
      </c>
      <c r="K21" s="2">
        <v>0.8110485953999307</v>
      </c>
      <c r="L21" s="2"/>
      <c r="M21" s="2">
        <f>AVERAGE(B21:K21)</f>
        <v>0.8250802327272577</v>
      </c>
      <c r="N21" s="2">
        <f>STDEV(B21:K21)</f>
        <v>0.014980567280189335</v>
      </c>
      <c r="O21" s="6">
        <v>0.84</v>
      </c>
      <c r="P21" s="3"/>
    </row>
    <row r="22" spans="1:16" ht="12.75">
      <c r="A22" s="1" t="s">
        <v>24</v>
      </c>
      <c r="B22" s="2">
        <v>0.15627060847032742</v>
      </c>
      <c r="C22" s="2">
        <v>0.12620798683340062</v>
      </c>
      <c r="D22" s="2">
        <v>0.16037238004201337</v>
      </c>
      <c r="E22" s="2">
        <v>0.16091248964507604</v>
      </c>
      <c r="F22" s="2">
        <v>0.16017388741708619</v>
      </c>
      <c r="G22" s="2">
        <v>0.17366617787208438</v>
      </c>
      <c r="H22" s="2">
        <v>0.17340942963729114</v>
      </c>
      <c r="I22" s="2">
        <v>0.15933999014617584</v>
      </c>
      <c r="J22" s="2">
        <v>0.16383663226599346</v>
      </c>
      <c r="K22" s="2">
        <v>0.15258371381640268</v>
      </c>
      <c r="L22" s="2"/>
      <c r="M22" s="2">
        <f>AVERAGE(B22:K22)</f>
        <v>0.15867732961458508</v>
      </c>
      <c r="N22" s="2">
        <f>STDEV(B22:K22)</f>
        <v>0.013233162754434587</v>
      </c>
      <c r="O22" s="6">
        <v>0.16</v>
      </c>
      <c r="P22" s="3"/>
    </row>
    <row r="23" spans="2:20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3"/>
      <c r="P23" s="3"/>
      <c r="Q23" s="3"/>
      <c r="R23" s="3"/>
      <c r="S23" s="3"/>
      <c r="T23" s="3"/>
    </row>
    <row r="24" spans="2:20" ht="20.25">
      <c r="B24" s="3"/>
      <c r="C24" s="3"/>
      <c r="D24" s="3" t="s">
        <v>53</v>
      </c>
      <c r="E24" s="3"/>
      <c r="F24" s="3"/>
      <c r="G24" s="4" t="s">
        <v>49</v>
      </c>
      <c r="H24" s="3"/>
      <c r="I24" s="3"/>
      <c r="J24" s="3"/>
      <c r="K24" s="3"/>
      <c r="L24" s="3"/>
      <c r="M24" s="2"/>
      <c r="N24" s="2"/>
      <c r="O24" s="3"/>
      <c r="P24" s="3"/>
      <c r="Q24" s="3"/>
      <c r="R24" s="3"/>
      <c r="S24" s="3"/>
      <c r="T24" s="3"/>
    </row>
    <row r="25" spans="4:20" ht="20.25">
      <c r="D25" s="5" t="s">
        <v>54</v>
      </c>
      <c r="E25" s="5"/>
      <c r="G25" s="4" t="s">
        <v>63</v>
      </c>
      <c r="M25" s="2"/>
      <c r="N25" s="2"/>
      <c r="S25" s="3"/>
      <c r="T25" s="3"/>
    </row>
    <row r="26" spans="7:20" ht="13.5">
      <c r="G26"/>
      <c r="M26" s="2"/>
      <c r="N26" s="2"/>
      <c r="S26" s="3"/>
      <c r="T26" s="3"/>
    </row>
    <row r="27" spans="1:20" ht="12.75">
      <c r="A27" s="1" t="s">
        <v>31</v>
      </c>
      <c r="B27" s="1" t="s">
        <v>32</v>
      </c>
      <c r="C27" s="1" t="s">
        <v>33</v>
      </c>
      <c r="D27" s="1" t="s">
        <v>34</v>
      </c>
      <c r="E27" s="1" t="s">
        <v>35</v>
      </c>
      <c r="F27" s="1" t="s">
        <v>36</v>
      </c>
      <c r="G27" s="1" t="s">
        <v>37</v>
      </c>
      <c r="H27" s="1" t="s">
        <v>38</v>
      </c>
      <c r="M27" s="2"/>
      <c r="N27" s="2"/>
      <c r="S27" s="3"/>
      <c r="T27" s="3"/>
    </row>
    <row r="28" spans="1:14" ht="12.75">
      <c r="A28" s="1" t="s">
        <v>39</v>
      </c>
      <c r="B28" s="1" t="s">
        <v>24</v>
      </c>
      <c r="C28" s="1" t="s">
        <v>40</v>
      </c>
      <c r="D28" s="1">
        <v>20</v>
      </c>
      <c r="E28" s="1">
        <v>10</v>
      </c>
      <c r="F28" s="1">
        <v>600</v>
      </c>
      <c r="G28" s="1">
        <v>-600</v>
      </c>
      <c r="H28" s="1" t="s">
        <v>41</v>
      </c>
      <c r="M28" s="2"/>
      <c r="N28" s="2"/>
    </row>
    <row r="29" spans="1:14" ht="12.75">
      <c r="A29" s="1" t="s">
        <v>39</v>
      </c>
      <c r="B29" s="1" t="s">
        <v>25</v>
      </c>
      <c r="C29" s="1" t="s">
        <v>40</v>
      </c>
      <c r="D29" s="1">
        <v>20</v>
      </c>
      <c r="E29" s="1">
        <v>10</v>
      </c>
      <c r="F29" s="1">
        <v>600</v>
      </c>
      <c r="G29" s="1">
        <v>-600</v>
      </c>
      <c r="H29" s="1" t="s">
        <v>42</v>
      </c>
      <c r="M29" s="2"/>
      <c r="N29" s="2"/>
    </row>
    <row r="30" spans="1:14" ht="12.75">
      <c r="A30" s="1" t="s">
        <v>39</v>
      </c>
      <c r="B30" s="1" t="s">
        <v>26</v>
      </c>
      <c r="C30" s="1" t="s">
        <v>40</v>
      </c>
      <c r="D30" s="1">
        <v>20</v>
      </c>
      <c r="E30" s="1">
        <v>10</v>
      </c>
      <c r="F30" s="1">
        <v>600</v>
      </c>
      <c r="G30" s="1">
        <v>-600</v>
      </c>
      <c r="H30" s="1" t="s">
        <v>43</v>
      </c>
      <c r="M30" s="2"/>
      <c r="N30" s="2"/>
    </row>
    <row r="31" spans="1:14" ht="12.75">
      <c r="A31" s="1" t="s">
        <v>44</v>
      </c>
      <c r="B31" s="1" t="s">
        <v>27</v>
      </c>
      <c r="C31" s="1" t="s">
        <v>40</v>
      </c>
      <c r="D31" s="1">
        <v>20</v>
      </c>
      <c r="E31" s="1">
        <v>10</v>
      </c>
      <c r="F31" s="1">
        <v>600</v>
      </c>
      <c r="G31" s="1">
        <v>-600</v>
      </c>
      <c r="H31" s="1" t="s">
        <v>42</v>
      </c>
      <c r="M31" s="2"/>
      <c r="N31" s="2"/>
    </row>
    <row r="32" spans="1:14" ht="12.75">
      <c r="A32" s="1" t="s">
        <v>44</v>
      </c>
      <c r="B32" s="1" t="s">
        <v>28</v>
      </c>
      <c r="C32" s="1" t="s">
        <v>40</v>
      </c>
      <c r="D32" s="1">
        <v>20</v>
      </c>
      <c r="E32" s="1">
        <v>10</v>
      </c>
      <c r="F32" s="1">
        <v>600</v>
      </c>
      <c r="G32" s="1">
        <v>-600</v>
      </c>
      <c r="H32" s="1" t="s">
        <v>45</v>
      </c>
      <c r="M32" s="2"/>
      <c r="N32" s="2"/>
    </row>
    <row r="33" spans="1:14" ht="12.75">
      <c r="A33" s="1" t="s">
        <v>44</v>
      </c>
      <c r="B33" s="1" t="s">
        <v>29</v>
      </c>
      <c r="C33" s="1" t="s">
        <v>40</v>
      </c>
      <c r="D33" s="1">
        <v>20</v>
      </c>
      <c r="E33" s="1">
        <v>10</v>
      </c>
      <c r="F33" s="1">
        <v>0</v>
      </c>
      <c r="G33" s="1">
        <v>-500</v>
      </c>
      <c r="H33" s="1" t="s">
        <v>46</v>
      </c>
      <c r="M33" s="2"/>
      <c r="N33" s="2"/>
    </row>
    <row r="34" spans="1:14" ht="12.75">
      <c r="A34" s="1" t="s">
        <v>44</v>
      </c>
      <c r="B34" s="1" t="s">
        <v>30</v>
      </c>
      <c r="C34" s="1" t="s">
        <v>47</v>
      </c>
      <c r="D34" s="1">
        <v>20</v>
      </c>
      <c r="E34" s="1">
        <v>10</v>
      </c>
      <c r="F34" s="1">
        <v>500</v>
      </c>
      <c r="G34" s="1">
        <v>0</v>
      </c>
      <c r="H34" s="1" t="s">
        <v>48</v>
      </c>
      <c r="M34" s="2"/>
      <c r="N34" s="2"/>
    </row>
    <row r="35" spans="13:14" ht="12.75">
      <c r="M35" s="2"/>
      <c r="N35" s="2"/>
    </row>
    <row r="36" spans="13:14" ht="12.75">
      <c r="M36" s="2"/>
      <c r="N36" s="2"/>
    </row>
    <row r="37" spans="1:18" ht="12.75">
      <c r="A37" s="1" t="s">
        <v>50</v>
      </c>
      <c r="B37" s="3" t="s">
        <v>50</v>
      </c>
      <c r="C37" s="3" t="s">
        <v>50</v>
      </c>
      <c r="D37" s="3" t="s">
        <v>50</v>
      </c>
      <c r="E37" s="3" t="s">
        <v>50</v>
      </c>
      <c r="F37" s="3" t="s">
        <v>50</v>
      </c>
      <c r="G37" s="3" t="s">
        <v>50</v>
      </c>
      <c r="H37" s="3" t="s">
        <v>50</v>
      </c>
      <c r="I37" s="3" t="s">
        <v>50</v>
      </c>
      <c r="J37" s="3" t="s">
        <v>50</v>
      </c>
      <c r="K37" s="3" t="s">
        <v>50</v>
      </c>
      <c r="L37" s="3"/>
      <c r="M37" s="2"/>
      <c r="N37" s="2"/>
      <c r="O37" s="3"/>
      <c r="P37" s="3"/>
      <c r="Q37" s="3"/>
      <c r="R37" s="3"/>
    </row>
    <row r="38" spans="1:16" ht="12.75">
      <c r="A38" s="5" t="s">
        <v>60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2"/>
      <c r="N38" s="2"/>
      <c r="O38" s="3"/>
      <c r="P38" s="3"/>
    </row>
    <row r="39" spans="1:16" ht="12.75">
      <c r="A39" s="1" t="s">
        <v>25</v>
      </c>
      <c r="B39" s="2">
        <v>5.030807803145326</v>
      </c>
      <c r="C39" s="2">
        <v>5.022589088555165</v>
      </c>
      <c r="D39" s="2">
        <v>4.9314721856732895</v>
      </c>
      <c r="E39" s="2">
        <v>5.068547589694865</v>
      </c>
      <c r="F39" s="2">
        <v>5.103008103806246</v>
      </c>
      <c r="G39" s="2">
        <v>5.051913314130987</v>
      </c>
      <c r="H39" s="2">
        <v>5.016571666479735</v>
      </c>
      <c r="I39" s="2">
        <v>4.982157855987506</v>
      </c>
      <c r="J39" s="2">
        <v>5.085442908775346</v>
      </c>
      <c r="K39" s="2">
        <v>5.049767942862585</v>
      </c>
      <c r="L39" s="2"/>
      <c r="M39" s="2">
        <f>AVERAGE(B39:K39)</f>
        <v>5.034227845911106</v>
      </c>
      <c r="N39" s="2">
        <f>STDEV(B39:K39)</f>
        <v>0.05034848486304131</v>
      </c>
      <c r="O39" s="6">
        <v>5</v>
      </c>
      <c r="P39" s="3"/>
    </row>
    <row r="40" spans="1:15" ht="12.75">
      <c r="A40" s="1" t="s">
        <v>26</v>
      </c>
      <c r="B40" s="2">
        <v>0.9491743891118135</v>
      </c>
      <c r="C40" s="2">
        <v>1.0232554181003646</v>
      </c>
      <c r="D40" s="2">
        <v>1.0124638619635944</v>
      </c>
      <c r="E40" s="2">
        <v>1.028175167213782</v>
      </c>
      <c r="F40" s="2">
        <v>1.0182481561509547</v>
      </c>
      <c r="G40" s="2">
        <v>1.0067303198522541</v>
      </c>
      <c r="H40" s="2">
        <v>1.0237186214386027</v>
      </c>
      <c r="I40" s="2">
        <v>1.0115024512333957</v>
      </c>
      <c r="J40" s="2">
        <v>1.0200623038519412</v>
      </c>
      <c r="K40" s="2">
        <v>0.967666016882781</v>
      </c>
      <c r="L40" s="2"/>
      <c r="M40" s="2">
        <f>AVERAGE(B40:K40)</f>
        <v>1.0060996705799483</v>
      </c>
      <c r="N40" s="2">
        <f>STDEV(B40:K40)</f>
        <v>0.026293935886302983</v>
      </c>
      <c r="O40" s="6">
        <v>1</v>
      </c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/>
    </row>
    <row r="42" spans="1:16" ht="12.75">
      <c r="A42" s="1" t="s">
        <v>29</v>
      </c>
      <c r="B42" s="2">
        <v>1.9644632705399994</v>
      </c>
      <c r="C42" s="2">
        <v>1.9861197909775503</v>
      </c>
      <c r="D42" s="2">
        <v>1.9781247158314852</v>
      </c>
      <c r="E42" s="2">
        <v>1.987269840886568</v>
      </c>
      <c r="F42" s="2">
        <v>2.0244193099377252</v>
      </c>
      <c r="G42" s="2">
        <v>2.008462353461606</v>
      </c>
      <c r="H42" s="2">
        <v>2.0008505185205165</v>
      </c>
      <c r="I42" s="2">
        <v>1.997292794163064</v>
      </c>
      <c r="J42" s="2">
        <v>2.0187769089266383</v>
      </c>
      <c r="K42" s="2">
        <v>1.9897495608352997</v>
      </c>
      <c r="L42" s="2"/>
      <c r="M42" s="2">
        <f>AVERAGE(B42:K42)</f>
        <v>1.9955529064080455</v>
      </c>
      <c r="N42" s="2">
        <f>STDEV(B42:K42)</f>
        <v>0.018354376464544644</v>
      </c>
      <c r="O42" s="6">
        <v>2</v>
      </c>
      <c r="P42" s="3"/>
    </row>
    <row r="43" spans="1:15" ht="12.75">
      <c r="A43" s="1" t="s">
        <v>30</v>
      </c>
      <c r="B43" s="2">
        <v>1.9949660422646767</v>
      </c>
      <c r="C43" s="2">
        <v>2.043208175315672</v>
      </c>
      <c r="D43" s="2">
        <v>2.0222762386968767</v>
      </c>
      <c r="E43" s="2">
        <v>1.997758326203969</v>
      </c>
      <c r="F43" s="2">
        <v>1.996071647110997</v>
      </c>
      <c r="G43" s="2">
        <v>2.0389532031168986</v>
      </c>
      <c r="H43" s="2">
        <v>1.9901230117121884</v>
      </c>
      <c r="I43" s="2">
        <v>2.0106470396457508</v>
      </c>
      <c r="J43" s="2">
        <v>2.024008720963667</v>
      </c>
      <c r="K43" s="2">
        <v>1.9903528513915276</v>
      </c>
      <c r="L43" s="2"/>
      <c r="M43" s="2">
        <f>AVERAGE(B43:K43)</f>
        <v>2.0108365256422225</v>
      </c>
      <c r="N43" s="2">
        <f>STDEV(B43:K43)</f>
        <v>0.020089866642585354</v>
      </c>
      <c r="O43" s="6">
        <v>2</v>
      </c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/>
    </row>
    <row r="45" spans="1:15" ht="12.75">
      <c r="A45" s="1" t="s">
        <v>28</v>
      </c>
      <c r="B45" s="2">
        <v>0.7916845653824462</v>
      </c>
      <c r="C45" s="2">
        <v>0.8237601143148341</v>
      </c>
      <c r="D45" s="2">
        <v>0.8254022317497214</v>
      </c>
      <c r="E45" s="2">
        <v>0.830253691651216</v>
      </c>
      <c r="F45" s="2">
        <v>0.8464660129036761</v>
      </c>
      <c r="G45" s="2">
        <v>0.8212690396520846</v>
      </c>
      <c r="H45" s="2">
        <v>0.8513297719287684</v>
      </c>
      <c r="I45" s="2">
        <v>0.8340122605743</v>
      </c>
      <c r="J45" s="2">
        <v>0.8495019886067967</v>
      </c>
      <c r="K45" s="2">
        <v>0.811173739408934</v>
      </c>
      <c r="L45" s="2"/>
      <c r="M45" s="2">
        <f>AVERAGE(B45:K45)</f>
        <v>0.8284853416172778</v>
      </c>
      <c r="N45" s="2">
        <f>STDEV(B45:K45)</f>
        <v>0.01843439700945923</v>
      </c>
      <c r="O45" s="6">
        <v>0.84</v>
      </c>
    </row>
    <row r="46" spans="1:15" ht="12.75">
      <c r="A46" s="1" t="s">
        <v>24</v>
      </c>
      <c r="B46" s="2">
        <v>0.15525257790446925</v>
      </c>
      <c r="C46" s="2">
        <v>0.12670399203749083</v>
      </c>
      <c r="D46" s="2">
        <v>0.15905728727152132</v>
      </c>
      <c r="E46" s="2">
        <v>0.16223465493156794</v>
      </c>
      <c r="F46" s="2">
        <v>0.162691084639932</v>
      </c>
      <c r="G46" s="2">
        <v>0.17528781906929436</v>
      </c>
      <c r="H46" s="2">
        <v>0.17411528155123782</v>
      </c>
      <c r="I46" s="2">
        <v>0.1591930847786329</v>
      </c>
      <c r="J46" s="2">
        <v>0.16629820401628218</v>
      </c>
      <c r="K46" s="2">
        <v>0.15260725733495867</v>
      </c>
      <c r="L46" s="2"/>
      <c r="M46" s="2">
        <f>AVERAGE(B46:K46)</f>
        <v>0.15934412435353873</v>
      </c>
      <c r="N46" s="2">
        <f>STDEV(B46:K46)</f>
        <v>0.013613369555657496</v>
      </c>
      <c r="O46" s="6">
        <v>0.16</v>
      </c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6"/>
    </row>
    <row r="48" spans="1:18" ht="12.75">
      <c r="A48" s="1" t="s">
        <v>59</v>
      </c>
      <c r="B48" s="2">
        <v>7.734523310106984</v>
      </c>
      <c r="C48" s="2">
        <v>7.358517770584373</v>
      </c>
      <c r="D48" s="2">
        <v>7.795208811675122</v>
      </c>
      <c r="E48" s="2">
        <v>7.204199777042205</v>
      </c>
      <c r="F48" s="2">
        <v>6.934245484805646</v>
      </c>
      <c r="G48" s="2">
        <v>7.163843105117692</v>
      </c>
      <c r="H48" s="2">
        <v>7.353464318778803</v>
      </c>
      <c r="I48" s="2">
        <v>7.533190621053089</v>
      </c>
      <c r="J48" s="2">
        <v>6.959116183085829</v>
      </c>
      <c r="K48" s="2">
        <v>7.494445235033176</v>
      </c>
      <c r="L48" s="2"/>
      <c r="M48" s="2">
        <f>AVERAGE(B48:K48)</f>
        <v>7.3530754617282925</v>
      </c>
      <c r="N48" s="2">
        <f>STDEV(B48:K48)</f>
        <v>0.29477606012455126</v>
      </c>
      <c r="O48" s="6">
        <v>7</v>
      </c>
      <c r="Q48" s="1" t="s">
        <v>61</v>
      </c>
      <c r="R48" s="7">
        <f>O48/2</f>
        <v>3.5</v>
      </c>
    </row>
    <row r="49" spans="1:15" ht="12.75">
      <c r="A49" s="1" t="s">
        <v>50</v>
      </c>
      <c r="B49" s="3" t="s">
        <v>50</v>
      </c>
      <c r="C49" s="3" t="s">
        <v>50</v>
      </c>
      <c r="D49" s="3" t="s">
        <v>50</v>
      </c>
      <c r="E49" s="3" t="s">
        <v>50</v>
      </c>
      <c r="F49" s="3" t="s">
        <v>50</v>
      </c>
      <c r="G49" s="3" t="s">
        <v>50</v>
      </c>
      <c r="H49" s="3" t="s">
        <v>50</v>
      </c>
      <c r="I49" s="3" t="s">
        <v>50</v>
      </c>
      <c r="J49" s="3" t="s">
        <v>50</v>
      </c>
      <c r="K49" s="3" t="s">
        <v>50</v>
      </c>
      <c r="L49" s="3"/>
      <c r="M49" s="3"/>
      <c r="N49" s="3"/>
      <c r="O49" s="3"/>
    </row>
    <row r="50" spans="2:17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1" t="s">
        <v>62</v>
      </c>
    </row>
    <row r="51" spans="2:15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2008-04-02T22:24:06Z</dcterms:created>
  <dcterms:modified xsi:type="dcterms:W3CDTF">2008-04-02T22:25:37Z</dcterms:modified>
  <cp:category/>
  <cp:version/>
  <cp:contentType/>
  <cp:contentStatus/>
</cp:coreProperties>
</file>