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885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<sst xmlns="http://schemas.openxmlformats.org/spreadsheetml/2006/main" count="152" uniqueCount="53">
  <si>
    <t>Num</t>
  </si>
  <si>
    <t xml:space="preserve">       F</t>
  </si>
  <si>
    <t xml:space="preserve">    Na2O</t>
  </si>
  <si>
    <t xml:space="preserve">      Cl</t>
  </si>
  <si>
    <t xml:space="preserve">     K2O</t>
  </si>
  <si>
    <t xml:space="preserve">     MgO</t>
  </si>
  <si>
    <t xml:space="preserve">   Al2O3</t>
  </si>
  <si>
    <t xml:space="preserve">    SiO2</t>
  </si>
  <si>
    <t xml:space="preserve">     CaO</t>
  </si>
  <si>
    <t xml:space="preserve">    TiO2</t>
  </si>
  <si>
    <t xml:space="preserve">     MnO</t>
  </si>
  <si>
    <t xml:space="preserve">   Cr2O3</t>
  </si>
  <si>
    <t>Total</t>
  </si>
  <si>
    <t xml:space="preserve">#75 </t>
  </si>
  <si>
    <t xml:space="preserve">#76 </t>
  </si>
  <si>
    <t xml:space="preserve">#77 </t>
  </si>
  <si>
    <t xml:space="preserve">#78 </t>
  </si>
  <si>
    <t xml:space="preserve">#79 </t>
  </si>
  <si>
    <t xml:space="preserve">#80 </t>
  </si>
  <si>
    <t xml:space="preserve">#81 </t>
  </si>
  <si>
    <t xml:space="preserve">#82 </t>
  </si>
  <si>
    <t xml:space="preserve">#83 </t>
  </si>
  <si>
    <t xml:space="preserve">#84 </t>
  </si>
  <si>
    <t xml:space="preserve">#85 </t>
  </si>
  <si>
    <t xml:space="preserve">#86 </t>
  </si>
  <si>
    <t xml:space="preserve">#87 </t>
  </si>
  <si>
    <t xml:space="preserve">#88 </t>
  </si>
  <si>
    <t xml:space="preserve">#89 </t>
  </si>
  <si>
    <t xml:space="preserve">#90 </t>
  </si>
  <si>
    <t>light phase</t>
  </si>
  <si>
    <t>gray phase</t>
  </si>
  <si>
    <t xml:space="preserve">julgoldite R070725                        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</si>
  <si>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</si>
  <si>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Fe2O3</t>
  </si>
  <si>
    <t>Ca</t>
  </si>
  <si>
    <t>Al</t>
  </si>
  <si>
    <t>Mg</t>
  </si>
  <si>
    <t xml:space="preserve"> </t>
  </si>
  <si>
    <t>Si</t>
  </si>
  <si>
    <t>Fe tot</t>
  </si>
  <si>
    <t>Fe3</t>
  </si>
  <si>
    <t>Fe2</t>
  </si>
  <si>
    <t>Cation numbers normalized to 12 O</t>
  </si>
  <si>
    <t>ideal</t>
  </si>
  <si>
    <t>measured</t>
  </si>
  <si>
    <t>average</t>
  </si>
  <si>
    <t>stdev</t>
  </si>
  <si>
    <t>in formula</t>
  </si>
  <si>
    <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0.86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1.67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0.33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</si>
  <si>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OH estimated by charge balance; H2O assumed by stoichiometry</t>
  </si>
  <si>
    <t xml:space="preserve">     Fe2O3</t>
  </si>
  <si>
    <t>not present</t>
  </si>
  <si>
    <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0.82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1.44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0.58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</si>
</sst>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9">
    <font>
      <sz val="10"/>
      <name val="Courier New"/>
      <family val="0"/>
    </font>
    <font>
      <sz val="8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43">
      <selection activeCell="D74" sqref="D74"/>
    </sheetView>
  </sheetViews>
  <sheetFormatPr defaultColWidth="9.00390625" defaultRowHeight="13.5"/>
  <cols>
    <col min="1" max="1" width="7.25390625" style="1" customWidth="1"/>
    <col min="2" max="16384" width="5.25390625" style="1" customWidth="1"/>
  </cols>
  <sheetData>
    <row r="1" spans="1:3" ht="15.75">
      <c r="A1" s="4" t="s">
        <v>31</v>
      </c>
      <c r="B1" s="4"/>
      <c r="C1" s="4"/>
    </row>
    <row r="2" spans="13:14" ht="12.75">
      <c r="M2" s="2"/>
      <c r="N2" s="2"/>
    </row>
    <row r="3" spans="1:14" ht="12.75">
      <c r="A3" s="5" t="s">
        <v>29</v>
      </c>
      <c r="B3" s="5"/>
      <c r="M3" s="2"/>
      <c r="N3" s="2"/>
    </row>
    <row r="4" spans="1:14" ht="12.75">
      <c r="A4" s="1" t="s">
        <v>0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M4" s="2" t="s">
        <v>45</v>
      </c>
      <c r="N4" s="2" t="s">
        <v>46</v>
      </c>
    </row>
    <row r="5" spans="1:14" ht="12.75">
      <c r="A5" s="1" t="s">
        <v>7</v>
      </c>
      <c r="B5" s="2">
        <v>34.12</v>
      </c>
      <c r="C5" s="2">
        <v>34.19</v>
      </c>
      <c r="D5" s="2">
        <v>34.06</v>
      </c>
      <c r="E5" s="2">
        <v>34.15</v>
      </c>
      <c r="F5" s="2">
        <v>33.42</v>
      </c>
      <c r="G5" s="2">
        <v>33.31</v>
      </c>
      <c r="H5" s="2">
        <v>33.96</v>
      </c>
      <c r="I5" s="2">
        <v>34.25</v>
      </c>
      <c r="J5" s="2">
        <v>34.24</v>
      </c>
      <c r="K5" s="2">
        <v>34.37</v>
      </c>
      <c r="M5" s="2">
        <f>AVERAGE(B5:K5)</f>
        <v>34.007000000000005</v>
      </c>
      <c r="N5" s="2">
        <f>STDEV(B5:K5)</f>
        <v>0.3570262984393196</v>
      </c>
    </row>
    <row r="6" spans="1:14" ht="12.75">
      <c r="A6" s="1" t="s">
        <v>33</v>
      </c>
      <c r="B6" s="2">
        <v>33.609190000000005</v>
      </c>
      <c r="C6" s="2">
        <v>33.018505000000005</v>
      </c>
      <c r="D6" s="2">
        <v>33.83209000000001</v>
      </c>
      <c r="E6" s="2">
        <v>33.709495000000004</v>
      </c>
      <c r="F6" s="2">
        <v>33.486595</v>
      </c>
      <c r="G6" s="2">
        <v>33.520030000000006</v>
      </c>
      <c r="H6" s="2">
        <v>34.478500000000004</v>
      </c>
      <c r="I6" s="2">
        <v>33.731785</v>
      </c>
      <c r="J6" s="2">
        <v>32.89591</v>
      </c>
      <c r="K6" s="2">
        <v>32.795605</v>
      </c>
      <c r="M6" s="2">
        <f>AVERAGE(B6:K6)</f>
        <v>33.50777050000001</v>
      </c>
      <c r="N6" s="2">
        <f>STDEV(B6:K6)</f>
        <v>0.5022385978819214</v>
      </c>
    </row>
    <row r="7" spans="1:14" ht="12.75">
      <c r="A7" s="1" t="s">
        <v>8</v>
      </c>
      <c r="B7" s="2">
        <v>21.2</v>
      </c>
      <c r="C7" s="2">
        <v>21.29</v>
      </c>
      <c r="D7" s="2">
        <v>21.07</v>
      </c>
      <c r="E7" s="2">
        <v>21.48</v>
      </c>
      <c r="F7" s="2">
        <v>21.34</v>
      </c>
      <c r="G7" s="2">
        <v>21.37</v>
      </c>
      <c r="H7" s="2">
        <v>21.34</v>
      </c>
      <c r="I7" s="2">
        <v>21.09</v>
      </c>
      <c r="J7" s="2">
        <v>21.35</v>
      </c>
      <c r="K7" s="2">
        <v>21.17</v>
      </c>
      <c r="M7" s="2">
        <f>AVERAGE(B7:K7)</f>
        <v>21.27</v>
      </c>
      <c r="N7" s="2">
        <f>STDEV(B7:K7)</f>
        <v>0.13249737942916143</v>
      </c>
    </row>
    <row r="8" spans="1:14" ht="12.75">
      <c r="A8" s="1" t="s">
        <v>6</v>
      </c>
      <c r="B8" s="2">
        <v>3.25</v>
      </c>
      <c r="C8" s="2">
        <v>3.42</v>
      </c>
      <c r="D8" s="2">
        <v>2.87</v>
      </c>
      <c r="E8" s="2">
        <v>2.81</v>
      </c>
      <c r="F8" s="2">
        <v>3.13</v>
      </c>
      <c r="G8" s="2">
        <v>3.27</v>
      </c>
      <c r="H8" s="2">
        <v>2.94</v>
      </c>
      <c r="I8" s="2">
        <v>2.72</v>
      </c>
      <c r="J8" s="2">
        <v>3.81</v>
      </c>
      <c r="K8" s="2">
        <v>3.67</v>
      </c>
      <c r="M8" s="2">
        <f>AVERAGE(B8:K8)</f>
        <v>3.189</v>
      </c>
      <c r="N8" s="2">
        <f>STDEV(B8:K8)</f>
        <v>0.3668923547854283</v>
      </c>
    </row>
    <row r="9" spans="1:14" ht="12.75">
      <c r="A9" s="1" t="s">
        <v>5</v>
      </c>
      <c r="B9" s="2">
        <v>1.17</v>
      </c>
      <c r="C9" s="2">
        <v>1.12</v>
      </c>
      <c r="D9" s="2">
        <v>1.15</v>
      </c>
      <c r="E9" s="2">
        <v>1.09</v>
      </c>
      <c r="F9" s="2">
        <v>1.1</v>
      </c>
      <c r="G9" s="2">
        <v>0.99</v>
      </c>
      <c r="H9" s="2">
        <v>0.97</v>
      </c>
      <c r="I9" s="2">
        <v>0.98</v>
      </c>
      <c r="J9" s="2">
        <v>1.15</v>
      </c>
      <c r="K9" s="2">
        <v>1.04</v>
      </c>
      <c r="M9" s="2">
        <f>AVERAGE(B9:K9)</f>
        <v>1.076</v>
      </c>
      <c r="N9" s="2">
        <f>STDEV(B9:K9)</f>
        <v>0.07574812062208061</v>
      </c>
    </row>
    <row r="10" spans="1:14" s="6" customFormat="1" ht="12.75">
      <c r="A10" s="6" t="s">
        <v>2</v>
      </c>
      <c r="B10" s="7">
        <v>0.08</v>
      </c>
      <c r="C10" s="7">
        <v>0.13</v>
      </c>
      <c r="D10" s="7">
        <v>0.08</v>
      </c>
      <c r="E10" s="7">
        <v>0.01</v>
      </c>
      <c r="F10" s="7">
        <v>0</v>
      </c>
      <c r="G10" s="7">
        <v>0.07</v>
      </c>
      <c r="H10" s="7">
        <v>0.05</v>
      </c>
      <c r="I10" s="7">
        <v>0.11</v>
      </c>
      <c r="J10" s="7">
        <v>0.09</v>
      </c>
      <c r="K10" s="7">
        <v>0.02</v>
      </c>
      <c r="M10" s="7">
        <f>AVERAGE(B10:K10)</f>
        <v>0.064</v>
      </c>
      <c r="N10" s="7">
        <f>STDEV(B10:K10)</f>
        <v>0.043256341860022224</v>
      </c>
    </row>
    <row r="11" spans="1:14" s="6" customFormat="1" ht="12.75">
      <c r="A11" s="6" t="s">
        <v>10</v>
      </c>
      <c r="B11" s="7">
        <v>0.04</v>
      </c>
      <c r="C11" s="7">
        <v>0.02</v>
      </c>
      <c r="D11" s="7">
        <v>0.01</v>
      </c>
      <c r="E11" s="7">
        <v>0.01</v>
      </c>
      <c r="F11" s="7">
        <v>0.09</v>
      </c>
      <c r="G11" s="7">
        <v>0.02</v>
      </c>
      <c r="H11" s="7">
        <v>0.02</v>
      </c>
      <c r="I11" s="7">
        <v>0.06</v>
      </c>
      <c r="J11" s="7">
        <v>0.03</v>
      </c>
      <c r="K11" s="7">
        <v>0.03</v>
      </c>
      <c r="M11" s="7">
        <f>AVERAGE(B11:K11)</f>
        <v>0.032999999999999995</v>
      </c>
      <c r="N11" s="7">
        <f>STDEV(B11:K11)</f>
        <v>0.02496664441476534</v>
      </c>
    </row>
    <row r="12" spans="1:14" s="6" customFormat="1" ht="12.75">
      <c r="A12" s="6" t="s">
        <v>11</v>
      </c>
      <c r="B12" s="7">
        <v>0.02</v>
      </c>
      <c r="C12" s="7">
        <v>0</v>
      </c>
      <c r="D12" s="7">
        <v>0</v>
      </c>
      <c r="E12" s="7">
        <v>0.02</v>
      </c>
      <c r="F12" s="7">
        <v>0.04</v>
      </c>
      <c r="G12" s="7">
        <v>0.05</v>
      </c>
      <c r="H12" s="7">
        <v>0</v>
      </c>
      <c r="I12" s="7">
        <v>0.05</v>
      </c>
      <c r="J12" s="7">
        <v>0.01</v>
      </c>
      <c r="K12" s="7">
        <v>0.02</v>
      </c>
      <c r="M12" s="7">
        <f>AVERAGE(B12:K12)</f>
        <v>0.020999999999999998</v>
      </c>
      <c r="N12" s="7">
        <f>STDEV(B12:K12)</f>
        <v>0.01969207398365591</v>
      </c>
    </row>
    <row r="13" spans="1:14" s="6" customFormat="1" ht="12.75">
      <c r="A13" s="6" t="s">
        <v>9</v>
      </c>
      <c r="B13" s="7">
        <v>0.03</v>
      </c>
      <c r="C13" s="7">
        <v>0</v>
      </c>
      <c r="D13" s="7">
        <v>0</v>
      </c>
      <c r="E13" s="7">
        <v>0</v>
      </c>
      <c r="F13" s="7">
        <v>0.05</v>
      </c>
      <c r="G13" s="7">
        <v>0.01</v>
      </c>
      <c r="H13" s="7">
        <v>0.02</v>
      </c>
      <c r="I13" s="7">
        <v>0</v>
      </c>
      <c r="J13" s="7">
        <v>0</v>
      </c>
      <c r="K13" s="7">
        <v>0</v>
      </c>
      <c r="M13" s="7">
        <f>AVERAGE(B13:K13)</f>
        <v>0.011</v>
      </c>
      <c r="N13" s="7">
        <f>STDEV(B13:K13)</f>
        <v>0.01728840330651992</v>
      </c>
    </row>
    <row r="14" spans="1:14" s="6" customFormat="1" ht="12.75">
      <c r="A14" s="6" t="s">
        <v>1</v>
      </c>
      <c r="B14" s="7">
        <v>0</v>
      </c>
      <c r="C14" s="7">
        <v>0.16</v>
      </c>
      <c r="D14" s="7">
        <v>0.17</v>
      </c>
      <c r="E14" s="7">
        <v>0.09</v>
      </c>
      <c r="F14" s="7">
        <v>0</v>
      </c>
      <c r="G14" s="7">
        <v>0</v>
      </c>
      <c r="H14" s="7">
        <v>0</v>
      </c>
      <c r="I14" s="7">
        <v>0.29</v>
      </c>
      <c r="J14" s="7">
        <v>0</v>
      </c>
      <c r="K14" s="7">
        <v>0</v>
      </c>
      <c r="M14" s="7">
        <f>AVERAGE(B14:K14)</f>
        <v>0.071</v>
      </c>
      <c r="N14" s="7">
        <f>STDEV(B14:K14)</f>
        <v>0.10343543343017851</v>
      </c>
    </row>
    <row r="15" spans="1:14" s="6" customFormat="1" ht="12.75">
      <c r="A15" s="6" t="s">
        <v>3</v>
      </c>
      <c r="B15" s="7">
        <v>0</v>
      </c>
      <c r="C15" s="7">
        <v>0</v>
      </c>
      <c r="D15" s="7">
        <v>0</v>
      </c>
      <c r="E15" s="7">
        <v>0.01</v>
      </c>
      <c r="F15" s="7">
        <v>0</v>
      </c>
      <c r="G15" s="7">
        <v>0</v>
      </c>
      <c r="H15" s="7">
        <v>0.02</v>
      </c>
      <c r="I15" s="7">
        <v>0</v>
      </c>
      <c r="J15" s="7">
        <v>0</v>
      </c>
      <c r="K15" s="7">
        <v>0.01</v>
      </c>
      <c r="M15" s="7">
        <f>AVERAGE(B15:K15)</f>
        <v>0.004</v>
      </c>
      <c r="N15" s="7">
        <f>STDEV(B15:K15)</f>
        <v>0.006992058987801011</v>
      </c>
    </row>
    <row r="16" spans="1:14" s="6" customFormat="1" ht="12.75">
      <c r="A16" s="6" t="s">
        <v>4</v>
      </c>
      <c r="B16" s="7">
        <v>0</v>
      </c>
      <c r="C16" s="7">
        <v>0.01</v>
      </c>
      <c r="D16" s="7">
        <v>0</v>
      </c>
      <c r="E16" s="7">
        <v>0.01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0.01</v>
      </c>
      <c r="M16" s="7">
        <f>AVERAGE(B16:K16)</f>
        <v>0.003</v>
      </c>
      <c r="N16" s="7">
        <f>STDEV(B16:K16)</f>
        <v>0.00483045891539648</v>
      </c>
    </row>
    <row r="17" spans="1:14" ht="12.75">
      <c r="A17" s="1" t="s">
        <v>12</v>
      </c>
      <c r="B17" s="2">
        <f>SUM(B5:B9)</f>
        <v>93.34919000000001</v>
      </c>
      <c r="C17" s="2">
        <f aca="true" t="shared" si="0" ref="C17:K17">SUM(C5:C9)</f>
        <v>93.038505</v>
      </c>
      <c r="D17" s="2">
        <f t="shared" si="0"/>
        <v>92.98209000000003</v>
      </c>
      <c r="E17" s="2">
        <f t="shared" si="0"/>
        <v>93.23949500000002</v>
      </c>
      <c r="F17" s="2">
        <f t="shared" si="0"/>
        <v>92.476595</v>
      </c>
      <c r="G17" s="2">
        <f t="shared" si="0"/>
        <v>92.46003</v>
      </c>
      <c r="H17" s="2">
        <f t="shared" si="0"/>
        <v>93.6885</v>
      </c>
      <c r="I17" s="2">
        <f t="shared" si="0"/>
        <v>92.77178500000001</v>
      </c>
      <c r="J17" s="2">
        <f t="shared" si="0"/>
        <v>93.44591</v>
      </c>
      <c r="K17" s="2">
        <f t="shared" si="0"/>
        <v>93.04560500000001</v>
      </c>
      <c r="M17" s="2">
        <f>AVERAGE(B17:K17)</f>
        <v>93.04977050000001</v>
      </c>
      <c r="N17" s="2">
        <f>STDEV(B17:K17)</f>
        <v>0.40123062955392896</v>
      </c>
    </row>
    <row r="19" spans="2:14" ht="12.75">
      <c r="B19" s="2"/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</row>
    <row r="20" spans="1:15" ht="12.75">
      <c r="A20" s="1" t="s">
        <v>42</v>
      </c>
      <c r="M20" s="2" t="s">
        <v>45</v>
      </c>
      <c r="N20" s="2" t="s">
        <v>46</v>
      </c>
      <c r="O20" s="1" t="s">
        <v>47</v>
      </c>
    </row>
    <row r="21" spans="1:15" ht="12.75">
      <c r="A21" s="1" t="s">
        <v>38</v>
      </c>
      <c r="B21" s="2">
        <v>3.0021783274722442</v>
      </c>
      <c r="C21" s="2">
        <v>3.0128510159657536</v>
      </c>
      <c r="D21" s="2">
        <v>3.0125667689929476</v>
      </c>
      <c r="E21" s="2">
        <v>3.0141865137270774</v>
      </c>
      <c r="F21" s="2">
        <v>2.9778111983687636</v>
      </c>
      <c r="G21" s="2">
        <v>2.969478383737138</v>
      </c>
      <c r="H21" s="2">
        <v>2.9888660480817615</v>
      </c>
      <c r="I21" s="2">
        <v>3.034525295630337</v>
      </c>
      <c r="J21" s="2">
        <v>3.000509171897617</v>
      </c>
      <c r="K21" s="2">
        <v>3.021999095598101</v>
      </c>
      <c r="L21" s="2"/>
      <c r="M21" s="2">
        <f aca="true" t="shared" si="1" ref="M21:M29">AVERAGE(B21:K21)</f>
        <v>3.003497181947174</v>
      </c>
      <c r="N21" s="2">
        <f aca="true" t="shared" si="2" ref="N21:N29">STDEV(B21:K21)</f>
        <v>0.020085550707035157</v>
      </c>
      <c r="O21" s="9">
        <v>3</v>
      </c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/>
    </row>
    <row r="23" spans="1:15" ht="12.75">
      <c r="A23" s="1" t="s">
        <v>40</v>
      </c>
      <c r="B23" s="2">
        <f>2-B24</f>
        <v>1.6629715561276563</v>
      </c>
      <c r="C23" s="2">
        <f aca="true" t="shared" si="3" ref="C23:K23">2-C24</f>
        <v>1.6448102757605518</v>
      </c>
      <c r="D23" s="2">
        <f t="shared" si="3"/>
        <v>1.7008219925137493</v>
      </c>
      <c r="E23" s="2">
        <f t="shared" si="3"/>
        <v>1.7076914857973955</v>
      </c>
      <c r="F23" s="2">
        <f t="shared" si="3"/>
        <v>1.671306752715921</v>
      </c>
      <c r="G23" s="2">
        <f t="shared" si="3"/>
        <v>1.6564349170804882</v>
      </c>
      <c r="H23" s="2">
        <f t="shared" si="3"/>
        <v>1.6950407353501025</v>
      </c>
      <c r="I23" s="2">
        <f t="shared" si="3"/>
        <v>1.7159761425354043</v>
      </c>
      <c r="J23" s="2">
        <f t="shared" si="3"/>
        <v>1.6065025616141848</v>
      </c>
      <c r="K23" s="2">
        <f t="shared" si="3"/>
        <v>1.6196910085493976</v>
      </c>
      <c r="L23" s="2"/>
      <c r="M23" s="2">
        <f t="shared" si="1"/>
        <v>1.6681247428044856</v>
      </c>
      <c r="N23" s="2">
        <f t="shared" si="2"/>
        <v>0.03728103650811145</v>
      </c>
      <c r="O23" s="9">
        <v>1.67</v>
      </c>
    </row>
    <row r="24" spans="1:15" ht="12.75">
      <c r="A24" s="1" t="s">
        <v>35</v>
      </c>
      <c r="B24" s="2">
        <v>0.3370284438723437</v>
      </c>
      <c r="C24" s="2">
        <v>0.35518972423944817</v>
      </c>
      <c r="D24" s="2">
        <v>0.29917800748625073</v>
      </c>
      <c r="E24" s="2">
        <v>0.29230851420260456</v>
      </c>
      <c r="F24" s="2">
        <v>0.32869324728407884</v>
      </c>
      <c r="G24" s="2">
        <v>0.3435650829195119</v>
      </c>
      <c r="H24" s="2">
        <v>0.3049592646498976</v>
      </c>
      <c r="I24" s="2">
        <v>0.2840238574645958</v>
      </c>
      <c r="J24" s="2">
        <v>0.3934974383858153</v>
      </c>
      <c r="K24" s="2">
        <v>0.3803089914506023</v>
      </c>
      <c r="L24" s="2"/>
      <c r="M24" s="2">
        <f>AVERAGE(B24:K24)</f>
        <v>0.33187525719551486</v>
      </c>
      <c r="N24" s="2">
        <f>STDEV(B24:K24)</f>
        <v>0.037281036508132956</v>
      </c>
      <c r="O24" s="9">
        <v>0.33</v>
      </c>
    </row>
    <row r="25" spans="2:15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/>
    </row>
    <row r="26" spans="1:15" ht="12.75">
      <c r="A26" s="1" t="s">
        <v>41</v>
      </c>
      <c r="B26" s="2">
        <f>B32-B23</f>
        <v>0.842350161663741</v>
      </c>
      <c r="C26" s="2">
        <f>C32-C23</f>
        <v>0.8246812006645934</v>
      </c>
      <c r="D26" s="2">
        <f>D32-D23</f>
        <v>0.8309694406277255</v>
      </c>
      <c r="E26" s="2">
        <f>E32-E23</f>
        <v>0.8112304859029555</v>
      </c>
      <c r="F26" s="2">
        <f>F32-F23</f>
        <v>0.8539654539341734</v>
      </c>
      <c r="G26" s="2">
        <f>G32-G23</f>
        <v>0.8721911023494202</v>
      </c>
      <c r="H26" s="2">
        <f>H32-H23</f>
        <v>0.8684246421710415</v>
      </c>
      <c r="I26" s="2">
        <f>I32-I23</f>
        <v>0.8129583602324084</v>
      </c>
      <c r="J26" s="2">
        <f>J32-J23</f>
        <v>0.8427514286041782</v>
      </c>
      <c r="K26" s="2">
        <f>K32-K23</f>
        <v>0.8301991117609648</v>
      </c>
      <c r="L26" s="2"/>
      <c r="M26" s="2">
        <f t="shared" si="1"/>
        <v>0.8389721387911203</v>
      </c>
      <c r="N26" s="2">
        <f t="shared" si="2"/>
        <v>0.02111607901786775</v>
      </c>
      <c r="O26" s="9">
        <v>0.86</v>
      </c>
    </row>
    <row r="27" spans="1:15" ht="12.75">
      <c r="A27" s="1" t="s">
        <v>36</v>
      </c>
      <c r="B27" s="2">
        <v>0.15346942653217957</v>
      </c>
      <c r="C27" s="2">
        <v>0.14713131752245645</v>
      </c>
      <c r="D27" s="2">
        <v>0.1516346396246448</v>
      </c>
      <c r="E27" s="2">
        <v>0.14342156522243305</v>
      </c>
      <c r="F27" s="2">
        <v>0.1461140383001658</v>
      </c>
      <c r="G27" s="2">
        <v>0.1315676978823527</v>
      </c>
      <c r="H27" s="2">
        <v>0.12726795038226132</v>
      </c>
      <c r="I27" s="2">
        <v>0.1294388982006326</v>
      </c>
      <c r="J27" s="2">
        <v>0.15023377791748743</v>
      </c>
      <c r="K27" s="2">
        <v>0.13631909139879528</v>
      </c>
      <c r="L27" s="2"/>
      <c r="M27" s="2">
        <f t="shared" si="1"/>
        <v>0.14165984029834086</v>
      </c>
      <c r="N27" s="2">
        <f t="shared" si="2"/>
        <v>0.009730872011500689</v>
      </c>
      <c r="O27" s="9">
        <v>0.14</v>
      </c>
    </row>
    <row r="28" spans="2:15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/>
    </row>
    <row r="29" spans="1:15" ht="12.75">
      <c r="A29" s="1" t="s">
        <v>34</v>
      </c>
      <c r="B29" s="2">
        <v>1.9986486760277187</v>
      </c>
      <c r="C29" s="2">
        <v>2.0101448495491443</v>
      </c>
      <c r="D29" s="2">
        <v>1.9967776614478705</v>
      </c>
      <c r="E29" s="2">
        <v>2.031359678468978</v>
      </c>
      <c r="F29" s="2">
        <v>2.0373153840610465</v>
      </c>
      <c r="G29" s="2">
        <v>2.0411888811192402</v>
      </c>
      <c r="H29" s="2">
        <v>2.012362990197653</v>
      </c>
      <c r="I29" s="2">
        <v>2.002072970190081</v>
      </c>
      <c r="J29" s="2">
        <v>2.004620735381011</v>
      </c>
      <c r="K29" s="2">
        <v>1.9943840497635552</v>
      </c>
      <c r="L29" s="2"/>
      <c r="M29" s="2">
        <f t="shared" si="1"/>
        <v>2.0128875876206296</v>
      </c>
      <c r="N29" s="2">
        <f t="shared" si="2"/>
        <v>0.01743766817215964</v>
      </c>
      <c r="O29" s="9">
        <v>2</v>
      </c>
    </row>
    <row r="31" spans="1:14" ht="12.75">
      <c r="A31" s="1" t="s">
        <v>37</v>
      </c>
      <c r="B31" s="2" t="s">
        <v>37</v>
      </c>
      <c r="C31" s="2" t="s">
        <v>37</v>
      </c>
      <c r="D31" s="2" t="s">
        <v>37</v>
      </c>
      <c r="E31" s="2" t="s">
        <v>37</v>
      </c>
      <c r="F31" s="2" t="s">
        <v>37</v>
      </c>
      <c r="G31" s="2" t="s">
        <v>37</v>
      </c>
      <c r="H31" s="2" t="s">
        <v>37</v>
      </c>
      <c r="I31" s="2" t="s">
        <v>37</v>
      </c>
      <c r="J31" s="2" t="s">
        <v>37</v>
      </c>
      <c r="K31" s="2" t="s">
        <v>37</v>
      </c>
      <c r="L31" s="2"/>
      <c r="M31" s="2"/>
      <c r="N31" s="2"/>
    </row>
    <row r="32" spans="1:14" ht="12.75">
      <c r="A32" s="1" t="s">
        <v>39</v>
      </c>
      <c r="B32" s="2">
        <v>2.5053217177913973</v>
      </c>
      <c r="C32" s="2">
        <v>2.469491476425145</v>
      </c>
      <c r="D32" s="2">
        <v>2.531791433141475</v>
      </c>
      <c r="E32" s="2">
        <v>2.518921971700351</v>
      </c>
      <c r="F32" s="2">
        <v>2.5252722066500946</v>
      </c>
      <c r="G32" s="2">
        <v>2.5286260194299084</v>
      </c>
      <c r="H32" s="2">
        <v>2.563465377521144</v>
      </c>
      <c r="I32" s="2">
        <v>2.5289345027678127</v>
      </c>
      <c r="J32" s="2">
        <v>2.449253990218363</v>
      </c>
      <c r="K32" s="2">
        <v>2.4498901203103625</v>
      </c>
      <c r="L32" s="2"/>
      <c r="M32" s="2">
        <f>AVERAGE(B32:K32)</f>
        <v>2.507096881595605</v>
      </c>
      <c r="N32" s="2">
        <f>STDEV(B32:K32)</f>
        <v>0.03834567946740413</v>
      </c>
    </row>
    <row r="33" spans="1:14" ht="12.75">
      <c r="A33" s="1" t="s">
        <v>37</v>
      </c>
      <c r="B33" s="2" t="s">
        <v>37</v>
      </c>
      <c r="C33" s="2" t="s">
        <v>37</v>
      </c>
      <c r="D33" s="2" t="s">
        <v>37</v>
      </c>
      <c r="E33" s="2" t="s">
        <v>37</v>
      </c>
      <c r="F33" s="2" t="s">
        <v>37</v>
      </c>
      <c r="G33" s="2" t="s">
        <v>37</v>
      </c>
      <c r="H33" s="2" t="s">
        <v>37</v>
      </c>
      <c r="I33" s="2" t="s">
        <v>37</v>
      </c>
      <c r="J33" s="2" t="s">
        <v>37</v>
      </c>
      <c r="K33" s="2" t="s">
        <v>37</v>
      </c>
      <c r="L33" s="2"/>
      <c r="M33" s="2"/>
      <c r="N33" s="2"/>
    </row>
    <row r="34" spans="1:14" ht="12.75">
      <c r="A34" s="1" t="s">
        <v>37</v>
      </c>
      <c r="B34" s="2" t="s">
        <v>37</v>
      </c>
      <c r="C34" s="2" t="s">
        <v>37</v>
      </c>
      <c r="D34" s="2" t="s">
        <v>37</v>
      </c>
      <c r="E34" s="2" t="s">
        <v>37</v>
      </c>
      <c r="F34" s="2" t="s">
        <v>37</v>
      </c>
      <c r="G34" s="2" t="s">
        <v>37</v>
      </c>
      <c r="H34" s="2" t="s">
        <v>37</v>
      </c>
      <c r="I34" s="2" t="s">
        <v>37</v>
      </c>
      <c r="J34" s="2" t="s">
        <v>37</v>
      </c>
      <c r="K34" s="2" t="s">
        <v>37</v>
      </c>
      <c r="L34" s="2"/>
      <c r="M34" s="2"/>
      <c r="N34" s="2"/>
    </row>
    <row r="35" spans="2:14" ht="23.25">
      <c r="B35" s="1" t="s">
        <v>43</v>
      </c>
      <c r="D35" s="8" t="s">
        <v>32</v>
      </c>
      <c r="M35" s="2"/>
      <c r="N35" s="2"/>
    </row>
    <row r="36" spans="2:18" ht="23.25">
      <c r="B36" s="1" t="s">
        <v>44</v>
      </c>
      <c r="D36" s="8" t="s">
        <v>48</v>
      </c>
      <c r="M36" s="2"/>
      <c r="N36" s="2"/>
      <c r="R36" s="1" t="s">
        <v>49</v>
      </c>
    </row>
    <row r="37" spans="1:15" ht="12.75">
      <c r="A37" s="1" t="s">
        <v>37</v>
      </c>
      <c r="B37" s="2" t="s">
        <v>37</v>
      </c>
      <c r="C37" s="2" t="s">
        <v>37</v>
      </c>
      <c r="D37" s="2" t="s">
        <v>37</v>
      </c>
      <c r="E37" s="2" t="s">
        <v>37</v>
      </c>
      <c r="F37" s="2" t="s">
        <v>37</v>
      </c>
      <c r="G37" s="2" t="s">
        <v>37</v>
      </c>
      <c r="H37" s="2" t="s">
        <v>37</v>
      </c>
      <c r="I37" s="2" t="s">
        <v>37</v>
      </c>
      <c r="J37" s="2" t="s">
        <v>37</v>
      </c>
      <c r="K37" s="2" t="s">
        <v>37</v>
      </c>
      <c r="L37" s="2"/>
      <c r="M37" s="2"/>
      <c r="N37" s="2"/>
      <c r="O37" s="2"/>
    </row>
    <row r="38" spans="1:15" ht="12.75">
      <c r="A38" s="1" t="s">
        <v>37</v>
      </c>
      <c r="B38" s="2" t="s">
        <v>37</v>
      </c>
      <c r="C38" s="2" t="s">
        <v>37</v>
      </c>
      <c r="D38" s="2" t="s">
        <v>37</v>
      </c>
      <c r="E38" s="2" t="s">
        <v>37</v>
      </c>
      <c r="F38" s="2" t="s">
        <v>37</v>
      </c>
      <c r="G38" s="2" t="s">
        <v>37</v>
      </c>
      <c r="H38" s="2"/>
      <c r="I38" s="2"/>
      <c r="J38" s="2" t="s">
        <v>37</v>
      </c>
      <c r="K38" s="2" t="s">
        <v>37</v>
      </c>
      <c r="L38" s="2"/>
      <c r="M38" s="2"/>
      <c r="N38" s="2"/>
      <c r="O38" s="2"/>
    </row>
    <row r="39" spans="12:15" ht="12.75">
      <c r="L39" s="2"/>
      <c r="M39" s="2"/>
      <c r="N39" s="2"/>
      <c r="O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5" t="s">
        <v>30</v>
      </c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7" ht="12.75">
      <c r="A42" s="1" t="s">
        <v>0</v>
      </c>
      <c r="B42" s="1" t="s">
        <v>13</v>
      </c>
      <c r="C42" s="1" t="s">
        <v>14</v>
      </c>
      <c r="D42" s="1" t="s">
        <v>15</v>
      </c>
      <c r="E42" s="1" t="s">
        <v>16</v>
      </c>
      <c r="F42" s="1" t="s">
        <v>17</v>
      </c>
      <c r="G42" s="1" t="s">
        <v>18</v>
      </c>
    </row>
    <row r="43" spans="1:15" ht="12.75">
      <c r="A43" s="1" t="s">
        <v>7</v>
      </c>
      <c r="B43" s="2">
        <v>34.87</v>
      </c>
      <c r="C43" s="2">
        <v>34.85</v>
      </c>
      <c r="D43" s="2">
        <v>34.93</v>
      </c>
      <c r="E43" s="2">
        <v>35.16</v>
      </c>
      <c r="F43" s="2">
        <v>34.78</v>
      </c>
      <c r="G43" s="2">
        <v>35.25</v>
      </c>
      <c r="H43" s="2"/>
      <c r="I43" s="2"/>
      <c r="J43" s="2"/>
      <c r="K43" s="2"/>
      <c r="L43" s="2"/>
      <c r="M43" s="2">
        <f>AVERAGE(B43:K43)</f>
        <v>34.973333333333336</v>
      </c>
      <c r="N43" s="2">
        <f>STDEV(B43:K43)</f>
        <v>0.187900682985652</v>
      </c>
      <c r="O43" s="2"/>
    </row>
    <row r="44" spans="1:15" ht="12.75">
      <c r="A44" s="1" t="s">
        <v>50</v>
      </c>
      <c r="B44" s="2">
        <v>31.220195000000004</v>
      </c>
      <c r="C44" s="2">
        <v>32.356985</v>
      </c>
      <c r="D44" s="2">
        <v>32.178665</v>
      </c>
      <c r="E44" s="2">
        <v>31.197905</v>
      </c>
      <c r="F44" s="2">
        <v>31.220195000000004</v>
      </c>
      <c r="G44" s="2">
        <v>30.40661</v>
      </c>
      <c r="H44" s="2"/>
      <c r="I44" s="2"/>
      <c r="J44" s="2"/>
      <c r="K44" s="2"/>
      <c r="L44" s="2"/>
      <c r="M44" s="2">
        <f>AVERAGE(B44:K44)</f>
        <v>31.4300925</v>
      </c>
      <c r="N44" s="2">
        <f>STDEV(B44:K44)</f>
        <v>0.7223616654126918</v>
      </c>
      <c r="O44" s="2"/>
    </row>
    <row r="45" spans="1:15" ht="12.75">
      <c r="A45" s="1" t="s">
        <v>8</v>
      </c>
      <c r="B45" s="2">
        <v>21.12</v>
      </c>
      <c r="C45" s="2">
        <v>21.08</v>
      </c>
      <c r="D45" s="2">
        <v>20.88</v>
      </c>
      <c r="E45" s="2">
        <v>21.07</v>
      </c>
      <c r="F45" s="2">
        <v>21.23</v>
      </c>
      <c r="G45" s="2">
        <v>21.04</v>
      </c>
      <c r="H45" s="2"/>
      <c r="I45" s="2"/>
      <c r="J45" s="2"/>
      <c r="K45" s="2"/>
      <c r="L45" s="2"/>
      <c r="M45" s="2">
        <f>AVERAGE(B45:K45)</f>
        <v>21.070000000000004</v>
      </c>
      <c r="N45" s="2">
        <f>STDEV(B45:K45)</f>
        <v>0.11419281938816894</v>
      </c>
      <c r="O45" s="2"/>
    </row>
    <row r="46" spans="1:15" ht="12.75">
      <c r="A46" s="1" t="s">
        <v>6</v>
      </c>
      <c r="B46" s="2">
        <v>5.94</v>
      </c>
      <c r="C46" s="2">
        <v>4.83</v>
      </c>
      <c r="D46" s="2">
        <v>5.16</v>
      </c>
      <c r="E46" s="2">
        <v>7.06</v>
      </c>
      <c r="F46" s="2">
        <v>5.58</v>
      </c>
      <c r="G46" s="2">
        <v>6.13</v>
      </c>
      <c r="H46" s="2"/>
      <c r="I46" s="2"/>
      <c r="J46" s="2"/>
      <c r="K46" s="2"/>
      <c r="L46" s="2"/>
      <c r="M46" s="2">
        <f>AVERAGE(B46:K46)</f>
        <v>5.783333333333334</v>
      </c>
      <c r="N46" s="2">
        <f>STDEV(B46:K46)</f>
        <v>0.7890923055426806</v>
      </c>
      <c r="O46" s="2"/>
    </row>
    <row r="47" spans="1:15" ht="12.75">
      <c r="A47" s="1" t="s">
        <v>5</v>
      </c>
      <c r="B47" s="2">
        <v>1.37</v>
      </c>
      <c r="C47" s="2">
        <v>1.36</v>
      </c>
      <c r="D47" s="2">
        <v>1.41</v>
      </c>
      <c r="E47" s="2">
        <v>1.42</v>
      </c>
      <c r="F47" s="2">
        <v>1.42</v>
      </c>
      <c r="G47" s="2">
        <v>1.49</v>
      </c>
      <c r="H47" s="2"/>
      <c r="I47" s="2"/>
      <c r="J47" s="2"/>
      <c r="K47" s="2"/>
      <c r="L47" s="2"/>
      <c r="M47" s="2">
        <f>AVERAGE(B47:K47)</f>
        <v>1.4116666666666668</v>
      </c>
      <c r="N47" s="2">
        <f>STDEV(B47:K47)</f>
        <v>0.046224091842528854</v>
      </c>
      <c r="O47" s="2"/>
    </row>
    <row r="48" spans="1:15" s="6" customFormat="1" ht="12.75">
      <c r="A48" s="6" t="s">
        <v>2</v>
      </c>
      <c r="B48" s="7">
        <v>0.04</v>
      </c>
      <c r="C48" s="7">
        <v>0</v>
      </c>
      <c r="D48" s="7">
        <v>0.09</v>
      </c>
      <c r="E48" s="7">
        <v>0.02</v>
      </c>
      <c r="F48" s="7">
        <v>0.05</v>
      </c>
      <c r="G48" s="7">
        <v>0.06</v>
      </c>
      <c r="H48" s="7"/>
      <c r="I48" s="7"/>
      <c r="J48" s="7"/>
      <c r="K48" s="7"/>
      <c r="L48" s="7"/>
      <c r="M48" s="7">
        <f>AVERAGE(B48:K48)</f>
        <v>0.043333333333333335</v>
      </c>
      <c r="N48" s="7">
        <f>STDEV(B48:K48)</f>
        <v>0.03141125063837265</v>
      </c>
      <c r="O48" s="7" t="s">
        <v>51</v>
      </c>
    </row>
    <row r="49" spans="1:15" s="6" customFormat="1" ht="12.75">
      <c r="A49" s="6" t="s">
        <v>10</v>
      </c>
      <c r="B49" s="7">
        <v>0.04</v>
      </c>
      <c r="C49" s="7">
        <v>0.01</v>
      </c>
      <c r="D49" s="7">
        <v>0.04</v>
      </c>
      <c r="E49" s="7">
        <v>0.01</v>
      </c>
      <c r="F49" s="7">
        <v>0</v>
      </c>
      <c r="G49" s="7">
        <v>0</v>
      </c>
      <c r="H49" s="7"/>
      <c r="I49" s="7"/>
      <c r="J49" s="7"/>
      <c r="K49" s="7"/>
      <c r="L49" s="7"/>
      <c r="M49" s="7">
        <f>AVERAGE(B49:K49)</f>
        <v>0.016666666666666666</v>
      </c>
      <c r="N49" s="7">
        <f>STDEV(B49:K49)</f>
        <v>0.018618986725025256</v>
      </c>
      <c r="O49" s="7" t="s">
        <v>51</v>
      </c>
    </row>
    <row r="50" spans="1:15" s="6" customFormat="1" ht="12.75">
      <c r="A50" s="6" t="s">
        <v>1</v>
      </c>
      <c r="B50" s="7">
        <v>0.01</v>
      </c>
      <c r="C50" s="7">
        <v>0</v>
      </c>
      <c r="D50" s="7">
        <v>0</v>
      </c>
      <c r="E50" s="7">
        <v>0.03</v>
      </c>
      <c r="F50" s="7">
        <v>0</v>
      </c>
      <c r="G50" s="7">
        <v>0</v>
      </c>
      <c r="H50" s="7"/>
      <c r="I50" s="7"/>
      <c r="J50" s="7"/>
      <c r="K50" s="7"/>
      <c r="L50" s="7"/>
      <c r="M50" s="7">
        <f>AVERAGE(B50:K50)</f>
        <v>0.006666666666666667</v>
      </c>
      <c r="N50" s="7">
        <f>STDEV(B50:K50)</f>
        <v>0.012110601416389966</v>
      </c>
      <c r="O50" s="7" t="s">
        <v>51</v>
      </c>
    </row>
    <row r="51" spans="1:15" s="6" customFormat="1" ht="12.75">
      <c r="A51" s="6" t="s">
        <v>4</v>
      </c>
      <c r="B51" s="7">
        <v>0</v>
      </c>
      <c r="C51" s="7">
        <v>0.02</v>
      </c>
      <c r="D51" s="7">
        <v>0.01</v>
      </c>
      <c r="E51" s="7">
        <v>0</v>
      </c>
      <c r="F51" s="7">
        <v>0</v>
      </c>
      <c r="G51" s="7">
        <v>0.01</v>
      </c>
      <c r="H51" s="7"/>
      <c r="I51" s="7"/>
      <c r="J51" s="7"/>
      <c r="K51" s="7"/>
      <c r="L51" s="7"/>
      <c r="M51" s="7">
        <f>AVERAGE(B51:K51)</f>
        <v>0.006666666666666667</v>
      </c>
      <c r="N51" s="7">
        <f>STDEV(B51:K51)</f>
        <v>0.008164965809277261</v>
      </c>
      <c r="O51" s="7" t="s">
        <v>51</v>
      </c>
    </row>
    <row r="52" spans="1:15" s="6" customFormat="1" ht="12.75">
      <c r="A52" s="6" t="s">
        <v>9</v>
      </c>
      <c r="B52" s="7">
        <v>0.01</v>
      </c>
      <c r="C52" s="7">
        <v>0</v>
      </c>
      <c r="D52" s="7">
        <v>0</v>
      </c>
      <c r="E52" s="7">
        <v>0.01</v>
      </c>
      <c r="F52" s="7">
        <v>0.02</v>
      </c>
      <c r="G52" s="7">
        <v>0</v>
      </c>
      <c r="H52" s="7"/>
      <c r="I52" s="7"/>
      <c r="J52" s="7"/>
      <c r="K52" s="7"/>
      <c r="L52" s="7"/>
      <c r="M52" s="7">
        <f>AVERAGE(B52:K52)</f>
        <v>0.006666666666666667</v>
      </c>
      <c r="N52" s="7">
        <f>STDEV(B52:K52)</f>
        <v>0.008164965809277261</v>
      </c>
      <c r="O52" s="7" t="s">
        <v>51</v>
      </c>
    </row>
    <row r="53" spans="1:15" s="6" customFormat="1" ht="12.75">
      <c r="A53" s="6" t="s">
        <v>3</v>
      </c>
      <c r="B53" s="7">
        <v>0</v>
      </c>
      <c r="C53" s="7">
        <v>0.01</v>
      </c>
      <c r="D53" s="7">
        <v>0</v>
      </c>
      <c r="E53" s="7">
        <v>0</v>
      </c>
      <c r="F53" s="7">
        <v>0.01</v>
      </c>
      <c r="G53" s="7">
        <v>0</v>
      </c>
      <c r="H53" s="7"/>
      <c r="I53" s="7"/>
      <c r="J53" s="7"/>
      <c r="K53" s="7"/>
      <c r="L53" s="7"/>
      <c r="M53" s="7">
        <f>AVERAGE(B53:K53)</f>
        <v>0.0033333333333333335</v>
      </c>
      <c r="N53" s="7">
        <f>STDEV(B53:K53)</f>
        <v>0.0051639777949432225</v>
      </c>
      <c r="O53" s="7" t="s">
        <v>51</v>
      </c>
    </row>
    <row r="54" spans="1:15" s="6" customFormat="1" ht="12.75">
      <c r="A54" s="6" t="s">
        <v>11</v>
      </c>
      <c r="B54" s="7">
        <v>0</v>
      </c>
      <c r="C54" s="7">
        <v>0</v>
      </c>
      <c r="D54" s="7">
        <v>0</v>
      </c>
      <c r="E54" s="7">
        <v>0</v>
      </c>
      <c r="F54" s="7">
        <v>0.02</v>
      </c>
      <c r="G54" s="7">
        <v>0</v>
      </c>
      <c r="H54" s="7"/>
      <c r="I54" s="7"/>
      <c r="J54" s="7"/>
      <c r="K54" s="7"/>
      <c r="L54" s="7"/>
      <c r="M54" s="7">
        <f>AVERAGE(B54:K54)</f>
        <v>0.0033333333333333335</v>
      </c>
      <c r="N54" s="7">
        <f>STDEV(B54:K54)</f>
        <v>0.008164965809277261</v>
      </c>
      <c r="O54" s="7" t="s">
        <v>51</v>
      </c>
    </row>
    <row r="55" spans="1:15" ht="12.75">
      <c r="A55" s="1" t="s">
        <v>12</v>
      </c>
      <c r="B55" s="2">
        <f>SUM(B43:B47)</f>
        <v>94.520195</v>
      </c>
      <c r="C55" s="2">
        <f>SUM(C43:C47)</f>
        <v>94.476985</v>
      </c>
      <c r="D55" s="2">
        <f>SUM(D43:D47)</f>
        <v>94.55866499999999</v>
      </c>
      <c r="E55" s="2">
        <f>SUM(E43:E47)</f>
        <v>95.90790499999999</v>
      </c>
      <c r="F55" s="2">
        <f>SUM(F43:F47)</f>
        <v>94.23019500000001</v>
      </c>
      <c r="G55" s="2">
        <f>SUM(G43:G47)</f>
        <v>94.31660999999998</v>
      </c>
      <c r="H55" s="2"/>
      <c r="I55" s="2"/>
      <c r="J55" s="2"/>
      <c r="K55" s="2"/>
      <c r="L55" s="2"/>
      <c r="M55" s="2">
        <f>AVERAGE(B55:K55)</f>
        <v>94.66842583333333</v>
      </c>
      <c r="N55" s="2">
        <f>STDEV(B55:K55)</f>
        <v>0.6201288030118027</v>
      </c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1" t="s">
        <v>42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>
      <c r="A58" s="1" t="s">
        <v>38</v>
      </c>
      <c r="B58" s="2">
        <v>2.985607957234075</v>
      </c>
      <c r="C58" s="2">
        <v>3.000528918249976</v>
      </c>
      <c r="D58" s="2">
        <v>2.9987597095965692</v>
      </c>
      <c r="E58" s="2">
        <v>2.9565232082623543</v>
      </c>
      <c r="F58" s="2">
        <v>2.991220508815627</v>
      </c>
      <c r="G58" s="2">
        <v>3.0123250700667796</v>
      </c>
      <c r="H58" s="2"/>
      <c r="I58" s="2"/>
      <c r="J58" s="2"/>
      <c r="K58" s="2"/>
      <c r="L58" s="2"/>
      <c r="M58" s="2">
        <f>AVERAGE(B58:K58)</f>
        <v>2.990827562037564</v>
      </c>
      <c r="N58" s="2">
        <f>STDEV(B58:K58)</f>
        <v>0.019096415884311907</v>
      </c>
      <c r="O58" s="9">
        <v>3</v>
      </c>
    </row>
    <row r="59" spans="2:1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9"/>
    </row>
    <row r="60" spans="1:15" ht="12.75">
      <c r="A60" s="1" t="s">
        <v>40</v>
      </c>
      <c r="B60" s="2">
        <f>B70-B61</f>
        <v>1.412108502966655</v>
      </c>
      <c r="C60" s="2">
        <f>C70-C61</f>
        <v>1.6062669047373541</v>
      </c>
      <c r="D60" s="2">
        <f>D70-D61</f>
        <v>1.5567334783631117</v>
      </c>
      <c r="E60" s="2">
        <f>E70-E61</f>
        <v>1.2744124827740047</v>
      </c>
      <c r="F60" s="2">
        <f>F70-F61</f>
        <v>1.454914326501545</v>
      </c>
      <c r="G60" s="2">
        <f>G70-G61</f>
        <v>1.3379317352552014</v>
      </c>
      <c r="H60" s="2"/>
      <c r="I60" s="2"/>
      <c r="J60" s="2"/>
      <c r="K60" s="2"/>
      <c r="L60" s="2"/>
      <c r="M60" s="2">
        <f>AVERAGE(B60:K60)</f>
        <v>1.440394571766312</v>
      </c>
      <c r="N60" s="2">
        <f>STDEV(B60:K60)</f>
        <v>0.1265764462538415</v>
      </c>
      <c r="O60" s="9">
        <v>1.44</v>
      </c>
    </row>
    <row r="61" spans="1:15" ht="12.75">
      <c r="A61" s="1" t="s">
        <v>35</v>
      </c>
      <c r="B61" s="2">
        <v>0.5994086533573676</v>
      </c>
      <c r="C61" s="2">
        <v>0.4901148893036349</v>
      </c>
      <c r="D61" s="2">
        <v>0.5220937741119477</v>
      </c>
      <c r="E61" s="2">
        <v>0.6996693643160535</v>
      </c>
      <c r="F61" s="2">
        <v>0.5655991944982685</v>
      </c>
      <c r="G61" s="2">
        <v>0.6173890472011014</v>
      </c>
      <c r="H61" s="2"/>
      <c r="I61" s="2"/>
      <c r="J61" s="2"/>
      <c r="K61" s="2"/>
      <c r="L61" s="2"/>
      <c r="M61" s="2">
        <f>AVERAGE(B61:K61)</f>
        <v>0.5823791537980623</v>
      </c>
      <c r="N61" s="2">
        <f>STDEV(B61:K61)</f>
        <v>0.07443289395876897</v>
      </c>
      <c r="O61" s="9">
        <v>0.58</v>
      </c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9"/>
    </row>
    <row r="63" spans="1:15" ht="12.75">
      <c r="A63" s="1" t="s">
        <v>41</v>
      </c>
      <c r="B63" s="2">
        <f>B70-B60</f>
        <v>0.5994086533573677</v>
      </c>
      <c r="C63" s="2">
        <f>C70-C60</f>
        <v>0.4901148893036349</v>
      </c>
      <c r="D63" s="2">
        <f>D70-D60</f>
        <v>0.5220937741119478</v>
      </c>
      <c r="E63" s="2">
        <f>E70-E60</f>
        <v>0.6996693643160536</v>
      </c>
      <c r="F63" s="2">
        <f>F70-F60</f>
        <v>0.5655991944982683</v>
      </c>
      <c r="G63" s="2">
        <f>G70-G60</f>
        <v>0.6173890472011014</v>
      </c>
      <c r="H63" s="2"/>
      <c r="I63" s="2"/>
      <c r="J63" s="2"/>
      <c r="K63" s="2"/>
      <c r="L63" s="2"/>
      <c r="M63" s="2">
        <f>AVERAGE(B63:K63)</f>
        <v>0.5823791537980623</v>
      </c>
      <c r="N63" s="2">
        <f>STDEV(B63:K63)</f>
        <v>0.07443289395876897</v>
      </c>
      <c r="O63" s="9">
        <v>0.82</v>
      </c>
    </row>
    <row r="64" spans="1:15" ht="12.75">
      <c r="A64" s="1" t="s">
        <v>36</v>
      </c>
      <c r="B64" s="2">
        <v>0.17486783971825703</v>
      </c>
      <c r="C64" s="2">
        <v>0.17455909764042662</v>
      </c>
      <c r="D64" s="2">
        <v>0.18045575617818618</v>
      </c>
      <c r="E64" s="2">
        <v>0.17800381736560486</v>
      </c>
      <c r="F64" s="2">
        <v>0.1820605046040401</v>
      </c>
      <c r="G64" s="2">
        <v>0.18981805930559645</v>
      </c>
      <c r="H64" s="2"/>
      <c r="I64" s="2"/>
      <c r="J64" s="2"/>
      <c r="K64" s="2"/>
      <c r="L64" s="2"/>
      <c r="M64" s="2">
        <f>AVERAGE(B64:K64)</f>
        <v>0.17996084580201854</v>
      </c>
      <c r="N64" s="2">
        <f>STDEV(B64:K64)</f>
        <v>0.005670374165641642</v>
      </c>
      <c r="O64" s="9">
        <v>0.18</v>
      </c>
    </row>
    <row r="65" spans="2:15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9"/>
    </row>
    <row r="66" spans="2:15" ht="12.75">
      <c r="B66" s="2"/>
      <c r="C66" s="2"/>
      <c r="D66" s="2"/>
      <c r="E66" s="2"/>
      <c r="F66" s="2"/>
      <c r="G66" s="2"/>
      <c r="H66" s="2"/>
      <c r="O66" s="3"/>
    </row>
    <row r="67" spans="1:15" ht="12.75">
      <c r="A67" s="1" t="s">
        <v>34</v>
      </c>
      <c r="B67" s="2">
        <v>1.9375275312915103</v>
      </c>
      <c r="C67" s="2">
        <v>1.9446380408426844</v>
      </c>
      <c r="D67" s="2">
        <v>1.9206432847481656</v>
      </c>
      <c r="E67" s="2">
        <v>1.89832294900052</v>
      </c>
      <c r="F67" s="2">
        <v>1.9563294045175845</v>
      </c>
      <c r="G67" s="2">
        <v>1.9264670560747397</v>
      </c>
      <c r="H67" s="2"/>
      <c r="I67" s="2"/>
      <c r="J67" s="2"/>
      <c r="K67" s="2"/>
      <c r="L67" s="2"/>
      <c r="M67" s="2">
        <f>AVERAGE(B67:K67)</f>
        <v>1.9306547110792007</v>
      </c>
      <c r="N67" s="2">
        <f>STDEV(B67:K67)</f>
        <v>0.020322731129608102</v>
      </c>
      <c r="O67" s="9">
        <v>2</v>
      </c>
    </row>
    <row r="68" spans="1:15" ht="12.75">
      <c r="A68" s="1" t="s">
        <v>37</v>
      </c>
      <c r="B68" s="2" t="s">
        <v>37</v>
      </c>
      <c r="C68" s="2" t="s">
        <v>37</v>
      </c>
      <c r="D68" s="2" t="s">
        <v>37</v>
      </c>
      <c r="E68" s="2" t="s">
        <v>37</v>
      </c>
      <c r="F68" s="2" t="s">
        <v>37</v>
      </c>
      <c r="G68" s="2" t="s">
        <v>37</v>
      </c>
      <c r="H68" s="2"/>
      <c r="I68" s="2"/>
      <c r="J68" s="2"/>
      <c r="K68" s="2"/>
      <c r="L68" s="2"/>
      <c r="M68" s="2"/>
      <c r="N68" s="2"/>
      <c r="O68" s="2"/>
    </row>
    <row r="69" spans="1:15" ht="12.75">
      <c r="A69" s="1" t="s">
        <v>37</v>
      </c>
      <c r="B69" s="2" t="s">
        <v>37</v>
      </c>
      <c r="C69" s="2" t="s">
        <v>37</v>
      </c>
      <c r="D69" s="2" t="s">
        <v>37</v>
      </c>
      <c r="E69" s="2" t="s">
        <v>37</v>
      </c>
      <c r="F69" s="2" t="s">
        <v>37</v>
      </c>
      <c r="G69" s="2" t="s">
        <v>37</v>
      </c>
      <c r="H69" s="2"/>
      <c r="I69" s="2"/>
      <c r="J69" s="2"/>
      <c r="K69" s="2"/>
      <c r="L69" s="2"/>
      <c r="M69" s="2"/>
      <c r="N69" s="2"/>
      <c r="O69" s="2"/>
    </row>
    <row r="70" spans="1:15" ht="12.75">
      <c r="A70" s="1" t="s">
        <v>39</v>
      </c>
      <c r="B70" s="2">
        <v>2.0115171563240226</v>
      </c>
      <c r="C70" s="2">
        <v>2.096381794040989</v>
      </c>
      <c r="D70" s="2">
        <v>2.0788272524750595</v>
      </c>
      <c r="E70" s="2">
        <v>1.9740818470900583</v>
      </c>
      <c r="F70" s="2">
        <v>2.0205135209998133</v>
      </c>
      <c r="G70" s="2">
        <v>1.9553207824563028</v>
      </c>
      <c r="H70" s="2"/>
      <c r="I70" s="2"/>
      <c r="J70" s="2"/>
      <c r="K70" s="2"/>
      <c r="L70" s="2"/>
      <c r="M70" s="2">
        <f>AVERAGE(B70:K70)</f>
        <v>2.0227737255643743</v>
      </c>
      <c r="N70" s="2">
        <f>STDEV(B70:K70)</f>
        <v>0.05587980505157012</v>
      </c>
      <c r="O70" s="2"/>
    </row>
    <row r="71" spans="2:15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4" ht="23.25">
      <c r="B73" s="1" t="s">
        <v>43</v>
      </c>
      <c r="D73" s="8" t="s">
        <v>32</v>
      </c>
      <c r="M73" s="2"/>
      <c r="N73" s="2"/>
    </row>
    <row r="74" spans="2:18" ht="23.25">
      <c r="B74" s="1" t="s">
        <v>44</v>
      </c>
      <c r="D74" s="8" t="s">
        <v>52</v>
      </c>
      <c r="M74" s="2"/>
      <c r="N74" s="2"/>
      <c r="R74" s="1" t="s"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2008-08-13T18:54:59Z</dcterms:created>
  <dcterms:modified xsi:type="dcterms:W3CDTF">2008-08-13T20:43:00Z</dcterms:modified>
  <cp:category/>
  <cp:version/>
  <cp:contentType/>
  <cp:contentStatus/>
</cp:coreProperties>
</file>