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16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<sst xmlns="http://schemas.openxmlformats.org/spreadsheetml/2006/main" count="131" uniqueCount="100">
  <si>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Sample</t>
  </si>
  <si>
    <t>SiO2</t>
  </si>
  <si>
    <t>TiO2</t>
  </si>
  <si>
    <t>Al2O3</t>
  </si>
  <si>
    <t>FeO</t>
  </si>
  <si>
    <t>Cr2O3</t>
  </si>
  <si>
    <t>MnO</t>
  </si>
  <si>
    <t>MgO</t>
  </si>
  <si>
    <t>CaO</t>
  </si>
  <si>
    <t>Na2O</t>
  </si>
  <si>
    <t>K2O</t>
  </si>
  <si>
    <t>F</t>
  </si>
  <si>
    <t>Cl</t>
  </si>
  <si>
    <t>Total</t>
  </si>
  <si>
    <t>O_F_Cl</t>
  </si>
  <si>
    <t>O_F</t>
  </si>
  <si>
    <t>O_Cl</t>
  </si>
  <si>
    <t>TSi</t>
  </si>
  <si>
    <t>TAl</t>
  </si>
  <si>
    <t>TFe3</t>
  </si>
  <si>
    <t>TTi</t>
  </si>
  <si>
    <t>Sum_T</t>
  </si>
  <si>
    <t>CAl</t>
  </si>
  <si>
    <t>CCr</t>
  </si>
  <si>
    <t>CFe3</t>
  </si>
  <si>
    <t>CTi</t>
  </si>
  <si>
    <t>CMg</t>
  </si>
  <si>
    <t>CFe2</t>
  </si>
  <si>
    <t>CMn</t>
  </si>
  <si>
    <t>CCa</t>
  </si>
  <si>
    <t>Sum_C</t>
  </si>
  <si>
    <t>BMg</t>
  </si>
  <si>
    <t>BFe2</t>
  </si>
  <si>
    <t>BMn</t>
  </si>
  <si>
    <t>BCa</t>
  </si>
  <si>
    <t>BNa</t>
  </si>
  <si>
    <t>Sum_B</t>
  </si>
  <si>
    <t>ACa</t>
  </si>
  <si>
    <t>ANa</t>
  </si>
  <si>
    <t>AK</t>
  </si>
  <si>
    <t>Sum_A</t>
  </si>
  <si>
    <t>Sum_cat</t>
  </si>
  <si>
    <t>CCl</t>
  </si>
  <si>
    <t>CF</t>
  </si>
  <si>
    <t>OH</t>
  </si>
  <si>
    <t>Sum_oxy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</si>
  <si>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</si>
  <si>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</si>
  <si>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</si>
  <si>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</si>
  <si>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</si>
  <si>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</si>
  <si>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</si>
  <si>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</si>
  <si>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</si>
  <si>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</si>
  <si>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Kaersutite R070128</t>
  </si>
  <si>
    <r>
      <t>NaCa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Ti)(Si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O(OH)</t>
    </r>
  </si>
  <si>
    <t>ideal</t>
  </si>
  <si>
    <t>measured</t>
  </si>
  <si>
    <t>average</t>
  </si>
  <si>
    <t>stdev</t>
  </si>
  <si>
    <t>Cation numbers normalized to 13 CNK</t>
  </si>
  <si>
    <t>in formula</t>
  </si>
  <si>
    <t>(+) charges</t>
  </si>
  <si>
    <r>
      <t>(Na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0.15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1.82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2.64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5.91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O(OH)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</si>
  <si>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</si>
  <si>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</si>
  <si>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</si>
  <si>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</si>
  <si>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</si>
  <si>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</si>
  <si>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</si>
  <si>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</si>
  <si>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</si>
  <si>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</si>
  <si>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</si>
  <si>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Na</t>
  </si>
  <si>
    <t>albite-Cr</t>
  </si>
  <si>
    <t>Si</t>
  </si>
  <si>
    <t>diopside</t>
  </si>
  <si>
    <t>Mg</t>
  </si>
  <si>
    <t>Al</t>
  </si>
  <si>
    <t>anor-hk</t>
  </si>
  <si>
    <t>PET</t>
  </si>
  <si>
    <t>scap-s</t>
  </si>
  <si>
    <t>K</t>
  </si>
  <si>
    <t>kspar-OR1</t>
  </si>
  <si>
    <t>Ca</t>
  </si>
  <si>
    <t>Ti</t>
  </si>
  <si>
    <t>rutile1</t>
  </si>
  <si>
    <t>LIF</t>
  </si>
  <si>
    <t>Mn</t>
  </si>
  <si>
    <t>rhod-791</t>
  </si>
  <si>
    <t>Fe</t>
  </si>
  <si>
    <t>fayalite</t>
  </si>
  <si>
    <t>Zn</t>
  </si>
  <si>
    <t>willemite2</t>
  </si>
  <si>
    <t>15 kV, 10 nA, spot: 10 microns</t>
  </si>
  <si>
    <t>not present in the wds scan; not in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</si>
</sst>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10">
    <font>
      <sz val="10"/>
      <name val="Courier New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sz val="8"/>
      <name val="Courier New"/>
      <family val="0"/>
    </font>
    <font>
      <vertAlign val="super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4"/>
  <sheetViews>
    <sheetView tabSelected="1" workbookViewId="0" topLeftCell="A16">
      <selection activeCell="V24" sqref="V24"/>
    </sheetView>
  </sheetViews>
  <sheetFormatPr defaultColWidth="9.00390625" defaultRowHeight="13.5"/>
  <cols>
    <col min="1" max="1" width="7.625" style="2" customWidth="1"/>
    <col min="2" max="16384" width="5.25390625" style="2" customWidth="1"/>
  </cols>
  <sheetData>
    <row r="1" ht="15.75">
      <c r="A1" s="1" t="s">
        <v>56</v>
      </c>
    </row>
    <row r="3" spans="1:14" ht="12.75">
      <c r="A3" s="2" t="s">
        <v>0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M3" s="2" t="s">
        <v>60</v>
      </c>
      <c r="N3" s="2" t="s">
        <v>61</v>
      </c>
    </row>
    <row r="4" spans="1:25" ht="12.75">
      <c r="A4" s="2" t="s">
        <v>1</v>
      </c>
      <c r="B4" s="3">
        <v>39.04</v>
      </c>
      <c r="C4" s="3">
        <v>38.79</v>
      </c>
      <c r="D4" s="3">
        <v>38.86</v>
      </c>
      <c r="E4" s="3">
        <v>39.6</v>
      </c>
      <c r="F4" s="3">
        <v>38.98</v>
      </c>
      <c r="G4" s="3">
        <v>38.93</v>
      </c>
      <c r="H4" s="3">
        <v>37.52</v>
      </c>
      <c r="I4" s="3">
        <v>39.12</v>
      </c>
      <c r="J4" s="3">
        <v>38.76</v>
      </c>
      <c r="K4" s="3">
        <v>38.17</v>
      </c>
      <c r="L4" s="3"/>
      <c r="M4" s="3">
        <f>AVERAGE(B4:K4)</f>
        <v>38.777</v>
      </c>
      <c r="N4" s="3">
        <f>STDEV(B4:K4)</f>
        <v>0.5661379886758408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2" t="s">
        <v>2</v>
      </c>
      <c r="B5" s="3">
        <v>5.69</v>
      </c>
      <c r="C5" s="3">
        <v>5.61</v>
      </c>
      <c r="D5" s="3">
        <v>5.61</v>
      </c>
      <c r="E5" s="3">
        <v>5.59</v>
      </c>
      <c r="F5" s="3">
        <v>5.63</v>
      </c>
      <c r="G5" s="3">
        <v>5.52</v>
      </c>
      <c r="H5" s="3">
        <v>5.3</v>
      </c>
      <c r="I5" s="3">
        <v>5.46</v>
      </c>
      <c r="J5" s="3">
        <v>5.69</v>
      </c>
      <c r="K5" s="3">
        <v>5.72</v>
      </c>
      <c r="L5" s="3"/>
      <c r="M5" s="3">
        <f aca="true" t="shared" si="0" ref="M5:M54">AVERAGE(B5:K5)</f>
        <v>5.581999999999999</v>
      </c>
      <c r="N5" s="3">
        <f aca="true" t="shared" si="1" ref="N5:N54">STDEV(B5:K5)</f>
        <v>0.1267368226768512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2" t="s">
        <v>3</v>
      </c>
      <c r="B6" s="3">
        <v>12.62</v>
      </c>
      <c r="C6" s="3">
        <v>11.85</v>
      </c>
      <c r="D6" s="3">
        <v>12.05</v>
      </c>
      <c r="E6" s="3">
        <v>12.12</v>
      </c>
      <c r="F6" s="3">
        <v>11.96</v>
      </c>
      <c r="G6" s="3">
        <v>12.17</v>
      </c>
      <c r="H6" s="3">
        <v>11.94</v>
      </c>
      <c r="I6" s="3">
        <v>13.28</v>
      </c>
      <c r="J6" s="3">
        <v>12.25</v>
      </c>
      <c r="K6" s="3">
        <v>12.33</v>
      </c>
      <c r="L6" s="3"/>
      <c r="M6" s="3">
        <f t="shared" si="0"/>
        <v>12.257</v>
      </c>
      <c r="N6" s="3">
        <f t="shared" si="1"/>
        <v>0.422585954438742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2" t="s">
        <v>4</v>
      </c>
      <c r="B7" s="3">
        <v>12.88</v>
      </c>
      <c r="C7" s="3">
        <v>12.41</v>
      </c>
      <c r="D7" s="3">
        <v>12.31</v>
      </c>
      <c r="E7" s="3">
        <v>12.62</v>
      </c>
      <c r="F7" s="3">
        <v>12.68</v>
      </c>
      <c r="G7" s="3">
        <v>12.8</v>
      </c>
      <c r="H7" s="3">
        <v>11.84</v>
      </c>
      <c r="I7" s="3">
        <v>12.26</v>
      </c>
      <c r="J7" s="3">
        <v>12.78</v>
      </c>
      <c r="K7" s="3">
        <v>12.88</v>
      </c>
      <c r="L7" s="3"/>
      <c r="M7" s="3">
        <f t="shared" si="0"/>
        <v>12.546000000000001</v>
      </c>
      <c r="N7" s="3">
        <f t="shared" si="1"/>
        <v>0.33668976818427554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2" t="s">
        <v>5</v>
      </c>
      <c r="B8" s="3">
        <v>0.05</v>
      </c>
      <c r="C8" s="3">
        <v>0</v>
      </c>
      <c r="D8" s="3">
        <v>0.03</v>
      </c>
      <c r="E8" s="3">
        <v>0</v>
      </c>
      <c r="F8" s="3">
        <v>0.04</v>
      </c>
      <c r="G8" s="3">
        <v>0.01</v>
      </c>
      <c r="H8" s="3">
        <v>0.04</v>
      </c>
      <c r="I8" s="3">
        <v>0.01</v>
      </c>
      <c r="J8" s="3">
        <v>0.01</v>
      </c>
      <c r="K8" s="3">
        <v>0</v>
      </c>
      <c r="L8" s="3"/>
      <c r="M8" s="3">
        <f t="shared" si="0"/>
        <v>0.019000000000000003</v>
      </c>
      <c r="N8" s="3">
        <f t="shared" si="1"/>
        <v>0.01911950719959998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2" t="s">
        <v>6</v>
      </c>
      <c r="B9" s="3">
        <v>0.15</v>
      </c>
      <c r="C9" s="3">
        <v>0.24</v>
      </c>
      <c r="D9" s="3">
        <v>0.2</v>
      </c>
      <c r="E9" s="3">
        <v>0.18</v>
      </c>
      <c r="F9" s="3">
        <v>0.17</v>
      </c>
      <c r="G9" s="3">
        <v>0.22</v>
      </c>
      <c r="H9" s="3">
        <v>0.19</v>
      </c>
      <c r="I9" s="3">
        <v>0.18</v>
      </c>
      <c r="J9" s="3">
        <v>0.13</v>
      </c>
      <c r="K9" s="3">
        <v>0.13</v>
      </c>
      <c r="L9" s="3"/>
      <c r="M9" s="3">
        <f t="shared" si="0"/>
        <v>0.179</v>
      </c>
      <c r="N9" s="3">
        <f t="shared" si="1"/>
        <v>0.036040101122068166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2" t="s">
        <v>7</v>
      </c>
      <c r="B10" s="3">
        <v>11.81</v>
      </c>
      <c r="C10" s="3">
        <v>11.57</v>
      </c>
      <c r="D10" s="3">
        <v>11.62</v>
      </c>
      <c r="E10" s="3">
        <v>11.68</v>
      </c>
      <c r="F10" s="3">
        <v>11.79</v>
      </c>
      <c r="G10" s="3">
        <v>11.66</v>
      </c>
      <c r="H10" s="3">
        <v>10.9</v>
      </c>
      <c r="I10" s="3">
        <v>11.72</v>
      </c>
      <c r="J10" s="3">
        <v>11.69</v>
      </c>
      <c r="K10" s="3">
        <v>11.57</v>
      </c>
      <c r="L10" s="3"/>
      <c r="M10" s="3">
        <f t="shared" si="0"/>
        <v>11.600999999999999</v>
      </c>
      <c r="N10" s="3">
        <f t="shared" si="1"/>
        <v>0.2592489151376687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2" t="s">
        <v>8</v>
      </c>
      <c r="B11" s="3">
        <v>11.18</v>
      </c>
      <c r="C11" s="3">
        <v>11.42</v>
      </c>
      <c r="D11" s="3">
        <v>11.18</v>
      </c>
      <c r="E11" s="3">
        <v>11.25</v>
      </c>
      <c r="F11" s="3">
        <v>11.04</v>
      </c>
      <c r="G11" s="3">
        <v>11.09</v>
      </c>
      <c r="H11" s="3">
        <v>10.91</v>
      </c>
      <c r="I11" s="3">
        <v>11.24</v>
      </c>
      <c r="J11" s="3">
        <v>11.24</v>
      </c>
      <c r="K11" s="3">
        <v>11.04</v>
      </c>
      <c r="L11" s="3"/>
      <c r="M11" s="3">
        <f t="shared" si="0"/>
        <v>11.158999999999997</v>
      </c>
      <c r="N11" s="3">
        <f t="shared" si="1"/>
        <v>0.14356183336826883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2" t="s">
        <v>9</v>
      </c>
      <c r="B12" s="3">
        <v>2.95</v>
      </c>
      <c r="C12" s="3">
        <v>2.84</v>
      </c>
      <c r="D12" s="3">
        <v>2.93</v>
      </c>
      <c r="E12" s="3">
        <v>2.85</v>
      </c>
      <c r="F12" s="3">
        <v>2.95</v>
      </c>
      <c r="G12" s="3">
        <v>2.79</v>
      </c>
      <c r="H12" s="3">
        <v>2.7</v>
      </c>
      <c r="I12" s="3">
        <v>2.83</v>
      </c>
      <c r="J12" s="3">
        <v>2.94</v>
      </c>
      <c r="K12" s="3">
        <v>2.75</v>
      </c>
      <c r="L12" s="3"/>
      <c r="M12" s="3">
        <f t="shared" si="0"/>
        <v>2.8529999999999998</v>
      </c>
      <c r="N12" s="3">
        <f t="shared" si="1"/>
        <v>0.0888256719648283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2" t="s">
        <v>10</v>
      </c>
      <c r="B13" s="3">
        <v>0.78</v>
      </c>
      <c r="C13" s="3">
        <v>0.76</v>
      </c>
      <c r="D13" s="3">
        <v>0.74</v>
      </c>
      <c r="E13" s="3">
        <v>0.77</v>
      </c>
      <c r="F13" s="3">
        <v>0.83</v>
      </c>
      <c r="G13" s="3">
        <v>0.78</v>
      </c>
      <c r="H13" s="3">
        <v>0.81</v>
      </c>
      <c r="I13" s="3">
        <v>0.76</v>
      </c>
      <c r="J13" s="3">
        <v>0.81</v>
      </c>
      <c r="K13" s="3">
        <v>0.77</v>
      </c>
      <c r="L13" s="3"/>
      <c r="M13" s="3">
        <f t="shared" si="0"/>
        <v>0.781</v>
      </c>
      <c r="N13" s="3">
        <f t="shared" si="1"/>
        <v>0.027668674625931866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0" customFormat="1" ht="12.75">
      <c r="A14" s="10" t="s">
        <v>11</v>
      </c>
      <c r="B14" s="11">
        <v>0.06</v>
      </c>
      <c r="C14" s="11">
        <v>0</v>
      </c>
      <c r="D14" s="11">
        <v>0.08</v>
      </c>
      <c r="E14" s="11">
        <v>0.09</v>
      </c>
      <c r="F14" s="11">
        <v>0</v>
      </c>
      <c r="G14" s="11">
        <v>0.02</v>
      </c>
      <c r="H14" s="11">
        <v>0.24</v>
      </c>
      <c r="I14" s="11">
        <v>0.06</v>
      </c>
      <c r="J14" s="11">
        <v>0</v>
      </c>
      <c r="K14" s="11">
        <v>0.09</v>
      </c>
      <c r="L14" s="11"/>
      <c r="M14" s="11">
        <f t="shared" si="0"/>
        <v>0.064</v>
      </c>
      <c r="N14" s="11">
        <f t="shared" si="1"/>
        <v>0.07214183560490019</v>
      </c>
      <c r="O14" s="11" t="s">
        <v>99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2.75">
      <c r="A15" s="10" t="s">
        <v>12</v>
      </c>
      <c r="B15" s="11">
        <v>0.02</v>
      </c>
      <c r="C15" s="11">
        <v>0.01</v>
      </c>
      <c r="D15" s="11">
        <v>0.01</v>
      </c>
      <c r="E15" s="11">
        <v>0.02</v>
      </c>
      <c r="F15" s="11">
        <v>0.03</v>
      </c>
      <c r="G15" s="11">
        <v>0.02</v>
      </c>
      <c r="H15" s="11">
        <v>0.02</v>
      </c>
      <c r="I15" s="11">
        <v>0.02</v>
      </c>
      <c r="J15" s="11">
        <v>0.02</v>
      </c>
      <c r="K15" s="11">
        <v>0.02</v>
      </c>
      <c r="L15" s="11"/>
      <c r="M15" s="11">
        <f t="shared" si="0"/>
        <v>0.018999999999999996</v>
      </c>
      <c r="N15" s="11">
        <f t="shared" si="1"/>
        <v>0.005676462121975479</v>
      </c>
      <c r="O15" s="11" t="s">
        <v>99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2" t="s">
        <v>13</v>
      </c>
      <c r="B16" s="3">
        <f>SUM(B4:B13)</f>
        <v>97.14999999999999</v>
      </c>
      <c r="C16" s="3">
        <f aca="true" t="shared" si="2" ref="C16:K16">SUM(C4:C13)</f>
        <v>95.49000000000001</v>
      </c>
      <c r="D16" s="3">
        <f t="shared" si="2"/>
        <v>95.53000000000002</v>
      </c>
      <c r="E16" s="3">
        <f t="shared" si="2"/>
        <v>96.65999999999998</v>
      </c>
      <c r="F16" s="3">
        <f t="shared" si="2"/>
        <v>96.07</v>
      </c>
      <c r="G16" s="3">
        <f t="shared" si="2"/>
        <v>95.97000000000001</v>
      </c>
      <c r="H16" s="3">
        <f t="shared" si="2"/>
        <v>92.15</v>
      </c>
      <c r="I16" s="3">
        <f t="shared" si="2"/>
        <v>96.86000000000001</v>
      </c>
      <c r="J16" s="3">
        <f t="shared" si="2"/>
        <v>96.29999999999998</v>
      </c>
      <c r="K16" s="3">
        <f t="shared" si="2"/>
        <v>95.35999999999997</v>
      </c>
      <c r="L16" s="3"/>
      <c r="M16" s="3">
        <f t="shared" si="0"/>
        <v>95.75399999999999</v>
      </c>
      <c r="N16" s="3">
        <f t="shared" si="1"/>
        <v>1.4024359759595213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2" t="s">
        <v>14</v>
      </c>
      <c r="B17" s="3">
        <v>0.03</v>
      </c>
      <c r="C17" s="3">
        <v>0</v>
      </c>
      <c r="D17" s="3">
        <v>0.04</v>
      </c>
      <c r="E17" s="3">
        <v>0.04</v>
      </c>
      <c r="F17" s="3">
        <v>0.01</v>
      </c>
      <c r="G17" s="3">
        <v>0.01</v>
      </c>
      <c r="H17" s="3">
        <v>0.11</v>
      </c>
      <c r="I17" s="3">
        <v>0.03</v>
      </c>
      <c r="J17" s="3">
        <v>0</v>
      </c>
      <c r="K17" s="3">
        <v>0.04</v>
      </c>
      <c r="L17" s="3"/>
      <c r="M17" s="3">
        <f t="shared" si="0"/>
        <v>0.031</v>
      </c>
      <c r="N17" s="3">
        <f t="shared" si="1"/>
        <v>0.03212821536005731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2" t="s">
        <v>15</v>
      </c>
      <c r="B18" s="3">
        <v>0.03</v>
      </c>
      <c r="C18" s="3">
        <v>0</v>
      </c>
      <c r="D18" s="3">
        <v>0.03</v>
      </c>
      <c r="E18" s="3">
        <v>0.04</v>
      </c>
      <c r="F18" s="3">
        <v>0</v>
      </c>
      <c r="G18" s="3">
        <v>0.01</v>
      </c>
      <c r="H18" s="3">
        <v>0.1</v>
      </c>
      <c r="I18" s="3">
        <v>0.03</v>
      </c>
      <c r="J18" s="3">
        <v>0</v>
      </c>
      <c r="K18" s="3">
        <v>0.04</v>
      </c>
      <c r="L18" s="3"/>
      <c r="M18" s="3">
        <f t="shared" si="0"/>
        <v>0.028000000000000004</v>
      </c>
      <c r="N18" s="3">
        <f t="shared" si="1"/>
        <v>0.03011090610836324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2" t="s">
        <v>16</v>
      </c>
      <c r="B19" s="3">
        <v>0</v>
      </c>
      <c r="C19" s="3">
        <v>0</v>
      </c>
      <c r="D19" s="3">
        <v>0</v>
      </c>
      <c r="E19" s="3">
        <v>0</v>
      </c>
      <c r="F19" s="3">
        <v>0.01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/>
      <c r="M19" s="3">
        <f t="shared" si="0"/>
        <v>0.001</v>
      </c>
      <c r="N19" s="3">
        <f t="shared" si="1"/>
        <v>0.0031622776601683794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2" t="s">
        <v>62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 t="s">
        <v>60</v>
      </c>
      <c r="N21" s="2" t="s">
        <v>61</v>
      </c>
      <c r="O21" s="3" t="s">
        <v>63</v>
      </c>
      <c r="P21" s="3"/>
      <c r="Q21" s="3" t="s">
        <v>64</v>
      </c>
      <c r="R21" s="3"/>
      <c r="S21" s="3"/>
      <c r="T21" s="3"/>
      <c r="U21" s="3"/>
      <c r="V21" s="3"/>
      <c r="W21" s="3"/>
      <c r="X21" s="3"/>
      <c r="Y21" s="3"/>
    </row>
    <row r="22" spans="1:25" ht="12.75">
      <c r="A22" s="2" t="s">
        <v>17</v>
      </c>
      <c r="B22" s="3">
        <v>5.852</v>
      </c>
      <c r="C22" s="3">
        <v>5.947</v>
      </c>
      <c r="D22" s="3">
        <v>5.938</v>
      </c>
      <c r="E22" s="3">
        <v>5.972</v>
      </c>
      <c r="F22" s="3">
        <v>5.916</v>
      </c>
      <c r="G22" s="3">
        <v>5.906</v>
      </c>
      <c r="H22" s="3">
        <v>5.955</v>
      </c>
      <c r="I22" s="3">
        <v>5.862</v>
      </c>
      <c r="J22" s="3">
        <v>5.88</v>
      </c>
      <c r="K22" s="3">
        <v>5.829</v>
      </c>
      <c r="L22" s="3"/>
      <c r="M22" s="3">
        <f t="shared" si="0"/>
        <v>5.9057</v>
      </c>
      <c r="N22" s="3">
        <f t="shared" si="1"/>
        <v>0.0483254016479661</v>
      </c>
      <c r="O22" s="5">
        <v>5.91</v>
      </c>
      <c r="P22" s="3">
        <v>4</v>
      </c>
      <c r="Q22" s="3">
        <f>O22*P22</f>
        <v>23.64</v>
      </c>
      <c r="R22" s="3"/>
      <c r="S22" s="3"/>
      <c r="T22" s="3"/>
      <c r="U22" s="3"/>
      <c r="V22" s="3"/>
      <c r="W22" s="3"/>
      <c r="X22" s="3"/>
      <c r="Y22" s="3"/>
    </row>
    <row r="23" spans="1:25" ht="12.75">
      <c r="A23" s="2" t="s">
        <v>18</v>
      </c>
      <c r="B23" s="3">
        <v>2.148</v>
      </c>
      <c r="C23" s="3">
        <v>2.053</v>
      </c>
      <c r="D23" s="3">
        <v>2.062</v>
      </c>
      <c r="E23" s="3">
        <v>2.028</v>
      </c>
      <c r="F23" s="3">
        <v>2.084</v>
      </c>
      <c r="G23" s="3">
        <v>2.094</v>
      </c>
      <c r="H23" s="3">
        <v>2.045</v>
      </c>
      <c r="I23" s="3">
        <v>2.138</v>
      </c>
      <c r="J23" s="3">
        <v>2.12</v>
      </c>
      <c r="K23" s="3">
        <v>2.171</v>
      </c>
      <c r="L23" s="3"/>
      <c r="M23" s="3">
        <f t="shared" si="0"/>
        <v>2.0943</v>
      </c>
      <c r="N23" s="3">
        <f t="shared" si="1"/>
        <v>0.048325401648031445</v>
      </c>
      <c r="O23" s="5">
        <v>2.09</v>
      </c>
      <c r="P23" s="3">
        <v>3</v>
      </c>
      <c r="Q23" s="3">
        <f>O23*P23</f>
        <v>6.27</v>
      </c>
      <c r="R23" s="3"/>
      <c r="S23" s="3"/>
      <c r="T23" s="3"/>
      <c r="U23" s="3"/>
      <c r="V23" s="3"/>
      <c r="W23" s="3"/>
      <c r="X23" s="3"/>
      <c r="Y23" s="3"/>
    </row>
    <row r="24" spans="1:25" ht="12.75">
      <c r="A24" s="2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/>
      <c r="M24" s="3">
        <f t="shared" si="0"/>
        <v>0</v>
      </c>
      <c r="N24" s="3">
        <f t="shared" si="1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2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/>
      <c r="M25" s="3">
        <f t="shared" si="0"/>
        <v>0</v>
      </c>
      <c r="N25" s="3">
        <f t="shared" si="1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2" t="s">
        <v>21</v>
      </c>
      <c r="B26" s="3">
        <v>8</v>
      </c>
      <c r="C26" s="3">
        <v>8</v>
      </c>
      <c r="D26" s="3">
        <v>8</v>
      </c>
      <c r="E26" s="3">
        <v>8</v>
      </c>
      <c r="F26" s="3">
        <v>8</v>
      </c>
      <c r="G26" s="3">
        <v>8</v>
      </c>
      <c r="H26" s="3">
        <v>8</v>
      </c>
      <c r="I26" s="3">
        <v>8</v>
      </c>
      <c r="J26" s="3">
        <v>8</v>
      </c>
      <c r="K26" s="3">
        <v>8</v>
      </c>
      <c r="L26" s="3"/>
      <c r="M26" s="3">
        <f t="shared" si="0"/>
        <v>8</v>
      </c>
      <c r="N26" s="3">
        <f t="shared" si="1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2" t="s">
        <v>26</v>
      </c>
      <c r="B28" s="3">
        <v>2.639</v>
      </c>
      <c r="C28" s="3">
        <v>2.644</v>
      </c>
      <c r="D28" s="3">
        <v>2.647</v>
      </c>
      <c r="E28" s="3">
        <v>2.626</v>
      </c>
      <c r="F28" s="3">
        <v>2.668</v>
      </c>
      <c r="G28" s="3">
        <v>2.637</v>
      </c>
      <c r="H28" s="3">
        <v>2.579</v>
      </c>
      <c r="I28" s="3">
        <v>2.618</v>
      </c>
      <c r="J28" s="3">
        <v>2.644</v>
      </c>
      <c r="K28" s="3">
        <v>2.634</v>
      </c>
      <c r="L28" s="3"/>
      <c r="M28" s="3">
        <f>AVERAGE(B28:K28)</f>
        <v>2.6336</v>
      </c>
      <c r="N28" s="3">
        <f>STDEV(B28:K28)</f>
        <v>0.023339046919524677</v>
      </c>
      <c r="O28" s="5">
        <v>2.64</v>
      </c>
      <c r="P28" s="3">
        <v>2</v>
      </c>
      <c r="Q28" s="3">
        <f>O28*P28</f>
        <v>5.28</v>
      </c>
      <c r="R28" s="3"/>
      <c r="S28" s="3"/>
      <c r="T28" s="3"/>
      <c r="U28" s="3"/>
      <c r="V28" s="3"/>
      <c r="W28" s="3"/>
      <c r="X28" s="3"/>
      <c r="Y28" s="3"/>
    </row>
    <row r="29" spans="1:25" ht="12.75">
      <c r="A29" s="2" t="s">
        <v>27</v>
      </c>
      <c r="B29" s="3">
        <v>1.433</v>
      </c>
      <c r="C29" s="3">
        <v>1.591</v>
      </c>
      <c r="D29" s="3">
        <v>1.573</v>
      </c>
      <c r="E29" s="3">
        <v>1.575</v>
      </c>
      <c r="F29" s="3">
        <v>1.489</v>
      </c>
      <c r="G29" s="3">
        <v>1.447</v>
      </c>
      <c r="H29" s="3">
        <v>1.571</v>
      </c>
      <c r="I29" s="3">
        <v>1.414</v>
      </c>
      <c r="J29" s="3">
        <v>1.544</v>
      </c>
      <c r="K29" s="3">
        <v>1.413</v>
      </c>
      <c r="L29" s="3"/>
      <c r="M29" s="3">
        <f>AVERAGE(B29:K29)</f>
        <v>1.5050000000000001</v>
      </c>
      <c r="N29" s="3">
        <f>STDEV(B29:K29)</f>
        <v>0.07329241282545984</v>
      </c>
      <c r="O29" s="5">
        <v>1.51</v>
      </c>
      <c r="P29" s="3">
        <v>2</v>
      </c>
      <c r="Q29" s="3">
        <f>O29*P29</f>
        <v>3.02</v>
      </c>
      <c r="R29" s="3"/>
      <c r="S29" s="3"/>
      <c r="T29" s="3"/>
      <c r="U29" s="3"/>
      <c r="V29" s="3"/>
      <c r="W29" s="3"/>
      <c r="X29" s="3"/>
      <c r="Y29" s="3"/>
    </row>
    <row r="30" spans="1:25" ht="12.75">
      <c r="A30" s="2" t="s">
        <v>25</v>
      </c>
      <c r="B30" s="3">
        <v>0.642</v>
      </c>
      <c r="C30" s="3">
        <v>0.647</v>
      </c>
      <c r="D30" s="3">
        <v>0.645</v>
      </c>
      <c r="E30" s="3">
        <v>0.634</v>
      </c>
      <c r="F30" s="3">
        <v>0.643</v>
      </c>
      <c r="G30" s="3">
        <v>0.63</v>
      </c>
      <c r="H30" s="3">
        <v>0.633</v>
      </c>
      <c r="I30" s="3">
        <v>0.615</v>
      </c>
      <c r="J30" s="3">
        <v>0.649</v>
      </c>
      <c r="K30" s="3">
        <v>0.657</v>
      </c>
      <c r="L30" s="3"/>
      <c r="M30" s="3">
        <f>AVERAGE(B30:K30)</f>
        <v>0.6395000000000001</v>
      </c>
      <c r="N30" s="3">
        <f>STDEV(B30:K30)</f>
        <v>0.011853269591127626</v>
      </c>
      <c r="O30" s="5">
        <v>0.64</v>
      </c>
      <c r="P30" s="3">
        <v>4</v>
      </c>
      <c r="Q30" s="3">
        <f>O30*P30</f>
        <v>2.56</v>
      </c>
      <c r="R30" s="3"/>
      <c r="S30" s="3"/>
      <c r="T30" s="3"/>
      <c r="U30" s="3"/>
      <c r="V30" s="3"/>
      <c r="W30" s="3"/>
      <c r="X30" s="3"/>
      <c r="Y30" s="3"/>
    </row>
    <row r="31" spans="1:25" ht="12.75">
      <c r="A31" s="2" t="s">
        <v>22</v>
      </c>
      <c r="B31" s="3">
        <v>0.08</v>
      </c>
      <c r="C31" s="3">
        <v>0.086</v>
      </c>
      <c r="D31" s="3">
        <v>0.106</v>
      </c>
      <c r="E31" s="3">
        <v>0.125</v>
      </c>
      <c r="F31" s="3">
        <v>0.054</v>
      </c>
      <c r="G31" s="3">
        <v>0.08</v>
      </c>
      <c r="H31" s="3">
        <v>0.186</v>
      </c>
      <c r="I31" s="3">
        <v>0.206</v>
      </c>
      <c r="J31" s="3">
        <v>0.068</v>
      </c>
      <c r="K31" s="3">
        <v>0.047</v>
      </c>
      <c r="L31" s="3"/>
      <c r="M31" s="3">
        <f>AVERAGE(B31:K31)</f>
        <v>0.10379999999999998</v>
      </c>
      <c r="N31" s="3">
        <f>STDEV(B31:K31)</f>
        <v>0.053845045165631454</v>
      </c>
      <c r="O31" s="5">
        <v>0.1</v>
      </c>
      <c r="P31" s="3">
        <v>3</v>
      </c>
      <c r="Q31" s="3">
        <f>O31*P31</f>
        <v>0.30000000000000004</v>
      </c>
      <c r="R31" s="3"/>
      <c r="S31" s="3"/>
      <c r="T31" s="3"/>
      <c r="U31" s="3"/>
      <c r="V31" s="3"/>
      <c r="W31" s="3"/>
      <c r="X31" s="3"/>
      <c r="Y31" s="3"/>
    </row>
    <row r="32" spans="1:25" ht="12.75">
      <c r="A32" s="2" t="s">
        <v>24</v>
      </c>
      <c r="B32" s="3">
        <v>0.182</v>
      </c>
      <c r="C32" s="3">
        <v>0</v>
      </c>
      <c r="D32" s="3">
        <v>0</v>
      </c>
      <c r="E32" s="3">
        <v>0.017</v>
      </c>
      <c r="F32" s="3">
        <v>0.121</v>
      </c>
      <c r="G32" s="3">
        <v>0.177</v>
      </c>
      <c r="H32" s="3">
        <v>0</v>
      </c>
      <c r="I32" s="3">
        <v>0.123</v>
      </c>
      <c r="J32" s="3">
        <v>0.078</v>
      </c>
      <c r="K32" s="3">
        <v>0.232</v>
      </c>
      <c r="L32" s="3"/>
      <c r="M32" s="3">
        <f>AVERAGE(B32:K32)</f>
        <v>0.093</v>
      </c>
      <c r="N32" s="3">
        <f>STDEV(B32:K32)</f>
        <v>0.08687794759188192</v>
      </c>
      <c r="O32" s="5">
        <v>0.09</v>
      </c>
      <c r="P32" s="3">
        <v>3</v>
      </c>
      <c r="Q32" s="3">
        <f>O32*P32</f>
        <v>0.27</v>
      </c>
      <c r="R32" s="3"/>
      <c r="S32" s="3"/>
      <c r="T32" s="3"/>
      <c r="U32" s="3"/>
      <c r="V32" s="3"/>
      <c r="W32" s="3"/>
      <c r="X32" s="3"/>
      <c r="Y32" s="3"/>
    </row>
    <row r="33" spans="1:25" ht="12.75">
      <c r="A33" s="2" t="s">
        <v>28</v>
      </c>
      <c r="B33" s="3">
        <v>0.019</v>
      </c>
      <c r="C33" s="3">
        <v>0.031</v>
      </c>
      <c r="D33" s="3">
        <v>0.026</v>
      </c>
      <c r="E33" s="3">
        <v>0.023</v>
      </c>
      <c r="F33" s="3">
        <v>0.022</v>
      </c>
      <c r="G33" s="3">
        <v>0.028</v>
      </c>
      <c r="H33" s="3">
        <v>0.026</v>
      </c>
      <c r="I33" s="3">
        <v>0.023</v>
      </c>
      <c r="J33" s="3">
        <v>0.017</v>
      </c>
      <c r="K33" s="3">
        <v>0.017</v>
      </c>
      <c r="L33" s="3"/>
      <c r="M33" s="3">
        <f>AVERAGE(B33:K33)</f>
        <v>0.0232</v>
      </c>
      <c r="N33" s="3">
        <f>STDEV(B33:K33)</f>
        <v>0.0046619023298792315</v>
      </c>
      <c r="O33" s="5">
        <v>0.02</v>
      </c>
      <c r="P33" s="3">
        <v>2</v>
      </c>
      <c r="Q33" s="3">
        <f>O33*P33</f>
        <v>0.04</v>
      </c>
      <c r="R33" s="3"/>
      <c r="S33" s="3"/>
      <c r="T33" s="3"/>
      <c r="U33" s="3"/>
      <c r="V33" s="3"/>
      <c r="W33" s="3"/>
      <c r="X33" s="3"/>
      <c r="Y33" s="3"/>
    </row>
    <row r="34" spans="1:25" ht="12.75">
      <c r="A34" s="2" t="s">
        <v>23</v>
      </c>
      <c r="B34" s="3">
        <v>0.006</v>
      </c>
      <c r="C34" s="3">
        <v>0</v>
      </c>
      <c r="D34" s="3">
        <v>0.004</v>
      </c>
      <c r="E34" s="3">
        <v>0</v>
      </c>
      <c r="F34" s="3">
        <v>0.005</v>
      </c>
      <c r="G34" s="3">
        <v>0.001</v>
      </c>
      <c r="H34" s="3">
        <v>0.005</v>
      </c>
      <c r="I34" s="3">
        <v>0.001</v>
      </c>
      <c r="J34" s="3">
        <v>0.001</v>
      </c>
      <c r="K34" s="3">
        <v>0</v>
      </c>
      <c r="L34" s="3"/>
      <c r="M34" s="3">
        <f>AVERAGE(B34:K34)</f>
        <v>0.0023000000000000004</v>
      </c>
      <c r="N34" s="3">
        <f>STDEV(B34:K34)</f>
        <v>0.002406010991015811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2" t="s">
        <v>29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/>
      <c r="M35" s="3">
        <f>AVERAGE(B35:K35)</f>
        <v>0</v>
      </c>
      <c r="N35" s="3">
        <f>STDEV(B35:K35)</f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2" t="s">
        <v>30</v>
      </c>
      <c r="B36" s="3">
        <v>5</v>
      </c>
      <c r="C36" s="3">
        <v>5</v>
      </c>
      <c r="D36" s="3">
        <v>5</v>
      </c>
      <c r="E36" s="3">
        <v>5</v>
      </c>
      <c r="F36" s="3">
        <v>5</v>
      </c>
      <c r="G36" s="3">
        <v>5</v>
      </c>
      <c r="H36" s="3">
        <v>5</v>
      </c>
      <c r="I36" s="3">
        <v>5</v>
      </c>
      <c r="J36" s="3">
        <v>5</v>
      </c>
      <c r="K36" s="3">
        <v>5</v>
      </c>
      <c r="L36" s="3"/>
      <c r="M36" s="3">
        <f t="shared" si="0"/>
        <v>5</v>
      </c>
      <c r="N36" s="3">
        <f t="shared" si="1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2" t="s">
        <v>34</v>
      </c>
      <c r="B38" s="3">
        <v>1.796</v>
      </c>
      <c r="C38" s="3">
        <v>1.876</v>
      </c>
      <c r="D38" s="3">
        <v>1.83</v>
      </c>
      <c r="E38" s="3">
        <v>1.818</v>
      </c>
      <c r="F38" s="3">
        <v>1.795</v>
      </c>
      <c r="G38" s="3">
        <v>1.803</v>
      </c>
      <c r="H38" s="3">
        <v>1.855</v>
      </c>
      <c r="I38" s="3">
        <v>1.805</v>
      </c>
      <c r="J38" s="3">
        <v>1.827</v>
      </c>
      <c r="K38" s="3">
        <v>1.806</v>
      </c>
      <c r="L38" s="3"/>
      <c r="M38" s="3">
        <f>AVERAGE(B38:K38)</f>
        <v>1.8211000000000002</v>
      </c>
      <c r="N38" s="3">
        <f>STDEV(B38:K38)</f>
        <v>0.026693528137804252</v>
      </c>
      <c r="O38" s="5">
        <v>1.82</v>
      </c>
      <c r="P38" s="3">
        <v>2</v>
      </c>
      <c r="Q38" s="3">
        <f>O38*P38</f>
        <v>3.64</v>
      </c>
      <c r="R38" s="3"/>
      <c r="S38" s="3"/>
      <c r="T38" s="3"/>
      <c r="U38" s="3"/>
      <c r="V38" s="3"/>
      <c r="W38" s="3"/>
      <c r="X38" s="3"/>
      <c r="Y38" s="3"/>
    </row>
    <row r="39" spans="1:25" ht="12.75">
      <c r="A39" s="2" t="s">
        <v>35</v>
      </c>
      <c r="B39" s="3">
        <v>0.204</v>
      </c>
      <c r="C39" s="3">
        <v>0.124</v>
      </c>
      <c r="D39" s="3">
        <v>0.17</v>
      </c>
      <c r="E39" s="3">
        <v>0.182</v>
      </c>
      <c r="F39" s="3">
        <v>0.205</v>
      </c>
      <c r="G39" s="3">
        <v>0.197</v>
      </c>
      <c r="H39" s="3">
        <v>0.145</v>
      </c>
      <c r="I39" s="3">
        <v>0.195</v>
      </c>
      <c r="J39" s="3">
        <v>0.173</v>
      </c>
      <c r="K39" s="3">
        <v>0.194</v>
      </c>
      <c r="L39" s="3"/>
      <c r="M39" s="3">
        <f>AVERAGE(B39:K39)</f>
        <v>0.1789</v>
      </c>
      <c r="N39" s="3">
        <f>STDEV(B39:K39)</f>
        <v>0.026693528137817422</v>
      </c>
      <c r="O39" s="5">
        <v>0.18</v>
      </c>
      <c r="P39" s="3">
        <v>1</v>
      </c>
      <c r="Q39" s="3">
        <f>O39*P39</f>
        <v>0.18</v>
      </c>
      <c r="R39" s="3"/>
      <c r="S39" s="3"/>
      <c r="T39" s="3"/>
      <c r="U39" s="3"/>
      <c r="V39" s="3"/>
      <c r="W39" s="3"/>
      <c r="X39" s="3"/>
      <c r="Y39" s="3"/>
    </row>
    <row r="40" spans="1:25" ht="12.75">
      <c r="A40" s="2" t="s">
        <v>31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/>
      <c r="M40" s="3">
        <f>AVERAGE(B40:K40)</f>
        <v>0</v>
      </c>
      <c r="N40" s="3">
        <f>STDEV(B40:K40)</f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2" t="s">
        <v>32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/>
      <c r="M41" s="3">
        <f>AVERAGE(B41:K41)</f>
        <v>0</v>
      </c>
      <c r="N41" s="3">
        <f>STDEV(B41:K41)</f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2" t="s">
        <v>33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/>
      <c r="M42" s="3">
        <f>AVERAGE(B42:K42)</f>
        <v>0</v>
      </c>
      <c r="N42" s="3">
        <f>STDEV(B42:K42)</f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2" t="s">
        <v>36</v>
      </c>
      <c r="B43" s="3">
        <v>2</v>
      </c>
      <c r="C43" s="3">
        <v>2</v>
      </c>
      <c r="D43" s="3">
        <v>2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2</v>
      </c>
      <c r="K43" s="3">
        <v>2</v>
      </c>
      <c r="L43" s="3"/>
      <c r="M43" s="3">
        <f t="shared" si="0"/>
        <v>2</v>
      </c>
      <c r="N43" s="3">
        <f t="shared" si="1"/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2" t="s">
        <v>38</v>
      </c>
      <c r="B45" s="3">
        <v>0.653</v>
      </c>
      <c r="C45" s="3">
        <v>0.72</v>
      </c>
      <c r="D45" s="3">
        <v>0.698</v>
      </c>
      <c r="E45" s="3">
        <v>0.651</v>
      </c>
      <c r="F45" s="3">
        <v>0.663</v>
      </c>
      <c r="G45" s="3">
        <v>0.623</v>
      </c>
      <c r="H45" s="3">
        <v>0.686</v>
      </c>
      <c r="I45" s="3">
        <v>0.627</v>
      </c>
      <c r="J45" s="3">
        <v>0.692</v>
      </c>
      <c r="K45" s="3">
        <v>0.621</v>
      </c>
      <c r="L45" s="3"/>
      <c r="M45" s="3">
        <f>AVERAGE(B45:K45)</f>
        <v>0.6634</v>
      </c>
      <c r="N45" s="3">
        <f>STDEV(B45:K45)</f>
        <v>0.034554948190447146</v>
      </c>
      <c r="O45" s="5">
        <v>0.65</v>
      </c>
      <c r="P45" s="3">
        <v>1</v>
      </c>
      <c r="Q45" s="3">
        <f>O45*P45</f>
        <v>0.65</v>
      </c>
      <c r="R45" s="3"/>
      <c r="S45" s="3"/>
      <c r="T45" s="3"/>
      <c r="U45" s="3"/>
      <c r="V45" s="3"/>
      <c r="W45" s="3"/>
      <c r="X45" s="3"/>
      <c r="Y45" s="3"/>
    </row>
    <row r="46" spans="1:25" ht="12.75">
      <c r="A46" s="2" t="s">
        <v>39</v>
      </c>
      <c r="B46" s="3">
        <v>0.149</v>
      </c>
      <c r="C46" s="3">
        <v>0.149</v>
      </c>
      <c r="D46" s="3">
        <v>0.144</v>
      </c>
      <c r="E46" s="3">
        <v>0.148</v>
      </c>
      <c r="F46" s="3">
        <v>0.161</v>
      </c>
      <c r="G46" s="3">
        <v>0.151</v>
      </c>
      <c r="H46" s="3">
        <v>0.164</v>
      </c>
      <c r="I46" s="3">
        <v>0.145</v>
      </c>
      <c r="J46" s="3">
        <v>0.157</v>
      </c>
      <c r="K46" s="3">
        <v>0.15</v>
      </c>
      <c r="L46" s="3"/>
      <c r="M46" s="3">
        <f>AVERAGE(B46:K46)</f>
        <v>0.1518</v>
      </c>
      <c r="N46" s="3">
        <f>STDEV(B46:K46)</f>
        <v>0.0066799866932664076</v>
      </c>
      <c r="O46" s="5">
        <v>0.15</v>
      </c>
      <c r="P46" s="3">
        <v>1</v>
      </c>
      <c r="Q46" s="3">
        <f>O46*P46</f>
        <v>0.15</v>
      </c>
      <c r="R46" s="3"/>
      <c r="S46" s="3"/>
      <c r="T46" s="3"/>
      <c r="U46" s="3"/>
      <c r="V46" s="3"/>
      <c r="W46" s="3"/>
      <c r="X46" s="3"/>
      <c r="Y46" s="3"/>
    </row>
    <row r="47" spans="1:25" ht="12.75">
      <c r="A47" s="2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/>
      <c r="M47" s="3">
        <f>AVERAGE(B47:K47)</f>
        <v>0</v>
      </c>
      <c r="N47" s="3">
        <f>STDEV(B47:K47)</f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2" t="s">
        <v>40</v>
      </c>
      <c r="B48" s="3">
        <v>0.802</v>
      </c>
      <c r="C48" s="3">
        <v>0.869</v>
      </c>
      <c r="D48" s="3">
        <v>0.843</v>
      </c>
      <c r="E48" s="3">
        <v>0.799</v>
      </c>
      <c r="F48" s="3">
        <v>0.824</v>
      </c>
      <c r="G48" s="3">
        <v>0.774</v>
      </c>
      <c r="H48" s="3">
        <v>0.85</v>
      </c>
      <c r="I48" s="3">
        <v>0.772</v>
      </c>
      <c r="J48" s="3">
        <v>0.848</v>
      </c>
      <c r="K48" s="3">
        <v>0.771</v>
      </c>
      <c r="L48" s="3"/>
      <c r="M48" s="3">
        <f t="shared" si="0"/>
        <v>0.8152000000000001</v>
      </c>
      <c r="N48" s="3">
        <f t="shared" si="1"/>
        <v>0.03649292168809097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2" t="s">
        <v>41</v>
      </c>
      <c r="B50" s="3">
        <v>15.802</v>
      </c>
      <c r="C50" s="3">
        <v>15.869</v>
      </c>
      <c r="D50" s="3">
        <v>15.843</v>
      </c>
      <c r="E50" s="3">
        <v>15.799</v>
      </c>
      <c r="F50" s="3">
        <v>15.824</v>
      </c>
      <c r="G50" s="3">
        <v>15.774</v>
      </c>
      <c r="H50" s="3">
        <v>15.85</v>
      </c>
      <c r="I50" s="3">
        <v>15.772</v>
      </c>
      <c r="J50" s="3">
        <v>15.848</v>
      </c>
      <c r="K50" s="3">
        <v>15.771</v>
      </c>
      <c r="L50" s="3"/>
      <c r="M50" s="3">
        <f t="shared" si="0"/>
        <v>15.815199999999999</v>
      </c>
      <c r="N50" s="3">
        <f t="shared" si="1"/>
        <v>0.036492921688270806</v>
      </c>
      <c r="O50" s="3"/>
      <c r="P50" s="3"/>
      <c r="Q50" s="6">
        <f>SUM(Q22:Q46)</f>
        <v>46</v>
      </c>
      <c r="R50" s="3"/>
      <c r="S50" s="3"/>
      <c r="T50" s="3"/>
      <c r="U50" s="3"/>
      <c r="V50" s="3"/>
      <c r="W50" s="3"/>
      <c r="X50" s="3"/>
      <c r="Y50" s="3"/>
    </row>
    <row r="51" spans="1:25" ht="12.75">
      <c r="A51" s="2" t="s">
        <v>42</v>
      </c>
      <c r="B51" s="3">
        <v>0.005</v>
      </c>
      <c r="C51" s="3">
        <v>0.003</v>
      </c>
      <c r="D51" s="3">
        <v>0.003</v>
      </c>
      <c r="E51" s="3">
        <v>0.005</v>
      </c>
      <c r="F51" s="3">
        <v>0.008</v>
      </c>
      <c r="G51" s="3">
        <v>0.005</v>
      </c>
      <c r="H51" s="3">
        <v>0.005</v>
      </c>
      <c r="I51" s="3">
        <v>0.005</v>
      </c>
      <c r="J51" s="3">
        <v>0.005</v>
      </c>
      <c r="K51" s="3">
        <v>0.005</v>
      </c>
      <c r="L51" s="3"/>
      <c r="M51" s="3">
        <f t="shared" si="0"/>
        <v>0.0049</v>
      </c>
      <c r="N51" s="3">
        <f t="shared" si="1"/>
        <v>0.0013703203194063024</v>
      </c>
      <c r="O51" s="3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2" t="s">
        <v>43</v>
      </c>
      <c r="B52" s="3">
        <v>0.028</v>
      </c>
      <c r="C52" s="3">
        <v>0</v>
      </c>
      <c r="D52" s="3">
        <v>0.039</v>
      </c>
      <c r="E52" s="3">
        <v>0.043</v>
      </c>
      <c r="F52" s="3">
        <v>0</v>
      </c>
      <c r="G52" s="3">
        <v>0.01</v>
      </c>
      <c r="H52" s="3">
        <v>0.12</v>
      </c>
      <c r="I52" s="3">
        <v>0.028</v>
      </c>
      <c r="J52" s="3">
        <v>0</v>
      </c>
      <c r="K52" s="3">
        <v>0.043</v>
      </c>
      <c r="L52" s="3"/>
      <c r="M52" s="3">
        <f t="shared" si="0"/>
        <v>0.0311</v>
      </c>
      <c r="N52" s="3">
        <f t="shared" si="1"/>
        <v>0.03592414848600374</v>
      </c>
      <c r="O52" s="3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2" t="s">
        <v>44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2" t="s">
        <v>45</v>
      </c>
      <c r="B54" s="3">
        <v>23</v>
      </c>
      <c r="C54" s="3">
        <v>23.036</v>
      </c>
      <c r="D54" s="3">
        <v>23.005</v>
      </c>
      <c r="E54" s="3">
        <v>23</v>
      </c>
      <c r="F54" s="3">
        <v>23</v>
      </c>
      <c r="G54" s="3">
        <v>23</v>
      </c>
      <c r="H54" s="3">
        <v>23.058</v>
      </c>
      <c r="I54" s="3">
        <v>23</v>
      </c>
      <c r="J54" s="3">
        <v>23</v>
      </c>
      <c r="K54" s="3">
        <v>23</v>
      </c>
      <c r="L54" s="3"/>
      <c r="M54" s="3">
        <f t="shared" si="0"/>
        <v>23.0099</v>
      </c>
      <c r="N54" s="3">
        <f t="shared" si="1"/>
        <v>0.020289296576793684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4" ht="20.25">
      <c r="B57" s="3" t="s">
        <v>58</v>
      </c>
      <c r="C57" s="3"/>
      <c r="D57" s="4" t="s">
        <v>57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2:24" ht="23.25">
      <c r="B58" s="3" t="s">
        <v>59</v>
      </c>
      <c r="C58" s="3"/>
      <c r="D58" s="4" t="s">
        <v>65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6" ht="12.75">
      <c r="A60" s="2" t="s">
        <v>66</v>
      </c>
      <c r="B60" s="2" t="s">
        <v>67</v>
      </c>
      <c r="C60" s="2" t="s">
        <v>68</v>
      </c>
      <c r="D60" s="2" t="s">
        <v>69</v>
      </c>
      <c r="E60" s="2" t="s">
        <v>70</v>
      </c>
      <c r="F60" s="2" t="s">
        <v>71</v>
      </c>
      <c r="G60" s="2" t="s">
        <v>72</v>
      </c>
      <c r="H60" s="2" t="s">
        <v>73</v>
      </c>
      <c r="Q60" s="7"/>
      <c r="R60" s="3"/>
      <c r="S60" s="3"/>
      <c r="T60" s="8"/>
      <c r="U60" s="7"/>
      <c r="V60" s="7"/>
      <c r="W60" s="7"/>
      <c r="X60" s="7"/>
      <c r="Y60" s="7"/>
      <c r="Z60" s="7"/>
    </row>
    <row r="61" spans="1:8" ht="12.75">
      <c r="A61" s="2" t="s">
        <v>74</v>
      </c>
      <c r="B61" s="2" t="s">
        <v>11</v>
      </c>
      <c r="C61" s="2" t="s">
        <v>75</v>
      </c>
      <c r="D61" s="2">
        <v>20</v>
      </c>
      <c r="E61" s="2">
        <v>10</v>
      </c>
      <c r="F61" s="2">
        <v>800</v>
      </c>
      <c r="G61" s="2">
        <v>-800</v>
      </c>
      <c r="H61" s="2" t="s">
        <v>76</v>
      </c>
    </row>
    <row r="62" spans="1:26" ht="12.75">
      <c r="A62" s="2" t="s">
        <v>74</v>
      </c>
      <c r="B62" s="2" t="s">
        <v>77</v>
      </c>
      <c r="C62" s="2" t="s">
        <v>75</v>
      </c>
      <c r="D62" s="2">
        <v>20</v>
      </c>
      <c r="E62" s="2">
        <v>10</v>
      </c>
      <c r="F62" s="2">
        <v>600</v>
      </c>
      <c r="G62" s="2">
        <v>-600</v>
      </c>
      <c r="H62" s="2" t="s">
        <v>78</v>
      </c>
      <c r="Q62" s="7"/>
      <c r="R62" s="3"/>
      <c r="S62" s="3"/>
      <c r="T62" s="8"/>
      <c r="U62" s="7"/>
      <c r="V62" s="7"/>
      <c r="W62" s="7"/>
      <c r="X62" s="7"/>
      <c r="Y62" s="7"/>
      <c r="Z62" s="7"/>
    </row>
    <row r="63" spans="1:26" ht="12.75">
      <c r="A63" s="2" t="s">
        <v>74</v>
      </c>
      <c r="B63" s="2" t="s">
        <v>79</v>
      </c>
      <c r="C63" s="2" t="s">
        <v>75</v>
      </c>
      <c r="D63" s="2">
        <v>20</v>
      </c>
      <c r="E63" s="2">
        <v>10</v>
      </c>
      <c r="F63" s="2">
        <v>600</v>
      </c>
      <c r="G63" s="2">
        <v>-600</v>
      </c>
      <c r="H63" s="2" t="s">
        <v>80</v>
      </c>
      <c r="Q63" s="9"/>
      <c r="R63" s="3"/>
      <c r="S63" s="3"/>
      <c r="T63" s="8"/>
      <c r="U63" s="7"/>
      <c r="V63" s="7"/>
      <c r="W63" s="7"/>
      <c r="X63" s="7"/>
      <c r="Y63" s="8"/>
      <c r="Z63" s="7"/>
    </row>
    <row r="64" spans="1:26" ht="12.75">
      <c r="A64" s="2" t="s">
        <v>74</v>
      </c>
      <c r="B64" s="2" t="s">
        <v>11</v>
      </c>
      <c r="C64" s="2" t="s">
        <v>75</v>
      </c>
      <c r="D64" s="2">
        <v>20</v>
      </c>
      <c r="E64" s="2">
        <v>10</v>
      </c>
      <c r="F64" s="2">
        <v>600</v>
      </c>
      <c r="G64" s="2">
        <v>-700</v>
      </c>
      <c r="H64" s="2" t="s">
        <v>76</v>
      </c>
      <c r="Q64" s="9"/>
      <c r="R64" s="3"/>
      <c r="S64" s="3"/>
      <c r="T64" s="8"/>
      <c r="U64" s="7"/>
      <c r="V64" s="7"/>
      <c r="W64" s="7"/>
      <c r="X64" s="7"/>
      <c r="Y64" s="8"/>
      <c r="Z64" s="7"/>
    </row>
    <row r="65" spans="1:26" ht="12.75">
      <c r="A65" s="2" t="s">
        <v>74</v>
      </c>
      <c r="B65" s="2" t="s">
        <v>81</v>
      </c>
      <c r="C65" s="2" t="s">
        <v>75</v>
      </c>
      <c r="D65" s="2">
        <v>20</v>
      </c>
      <c r="E65" s="2">
        <v>10</v>
      </c>
      <c r="F65" s="2">
        <v>600</v>
      </c>
      <c r="G65" s="2">
        <v>-600</v>
      </c>
      <c r="H65" s="2" t="s">
        <v>80</v>
      </c>
      <c r="Q65" s="9"/>
      <c r="R65" s="3"/>
      <c r="S65" s="3"/>
      <c r="T65" s="8"/>
      <c r="U65" s="7"/>
      <c r="V65" s="7"/>
      <c r="W65" s="7"/>
      <c r="X65" s="7"/>
      <c r="Y65" s="8"/>
      <c r="Z65" s="7"/>
    </row>
    <row r="66" spans="1:26" ht="12.75">
      <c r="A66" s="2" t="s">
        <v>74</v>
      </c>
      <c r="B66" s="2" t="s">
        <v>82</v>
      </c>
      <c r="C66" s="2" t="s">
        <v>75</v>
      </c>
      <c r="D66" s="2">
        <v>20</v>
      </c>
      <c r="E66" s="2">
        <v>10</v>
      </c>
      <c r="F66" s="2">
        <v>600</v>
      </c>
      <c r="G66" s="2">
        <v>-600</v>
      </c>
      <c r="H66" s="2" t="s">
        <v>83</v>
      </c>
      <c r="Q66" s="9"/>
      <c r="R66" s="3"/>
      <c r="S66" s="3"/>
      <c r="T66" s="8"/>
      <c r="U66" s="7"/>
      <c r="V66" s="7"/>
      <c r="W66" s="7"/>
      <c r="X66" s="7"/>
      <c r="Y66" s="8"/>
      <c r="Z66" s="7"/>
    </row>
    <row r="67" spans="1:8" ht="12.75">
      <c r="A67" s="2" t="s">
        <v>84</v>
      </c>
      <c r="B67" s="2" t="s">
        <v>12</v>
      </c>
      <c r="C67" s="2" t="s">
        <v>75</v>
      </c>
      <c r="D67" s="2">
        <v>20</v>
      </c>
      <c r="E67" s="2">
        <v>10</v>
      </c>
      <c r="F67" s="2">
        <v>600</v>
      </c>
      <c r="G67" s="2">
        <v>-600</v>
      </c>
      <c r="H67" s="2" t="s">
        <v>85</v>
      </c>
    </row>
    <row r="68" spans="1:26" ht="12.75">
      <c r="A68" s="2" t="s">
        <v>84</v>
      </c>
      <c r="B68" s="2" t="s">
        <v>86</v>
      </c>
      <c r="C68" s="2" t="s">
        <v>75</v>
      </c>
      <c r="D68" s="2">
        <v>20</v>
      </c>
      <c r="E68" s="2">
        <v>10</v>
      </c>
      <c r="F68" s="2">
        <v>600</v>
      </c>
      <c r="G68" s="2">
        <v>-600</v>
      </c>
      <c r="H68" s="2" t="s">
        <v>87</v>
      </c>
      <c r="Q68" s="7"/>
      <c r="R68" s="3"/>
      <c r="S68" s="3"/>
      <c r="T68" s="7"/>
      <c r="U68" s="7"/>
      <c r="V68" s="7"/>
      <c r="W68" s="7"/>
      <c r="X68" s="7"/>
      <c r="Y68" s="7"/>
      <c r="Z68" s="7"/>
    </row>
    <row r="69" spans="1:26" ht="12.75">
      <c r="A69" s="2" t="s">
        <v>84</v>
      </c>
      <c r="B69" s="2" t="s">
        <v>88</v>
      </c>
      <c r="C69" s="2" t="s">
        <v>75</v>
      </c>
      <c r="D69" s="2">
        <v>20</v>
      </c>
      <c r="E69" s="2">
        <v>10</v>
      </c>
      <c r="F69" s="2">
        <v>600</v>
      </c>
      <c r="G69" s="2">
        <v>-600</v>
      </c>
      <c r="H69" s="2" t="s">
        <v>80</v>
      </c>
      <c r="Q69" s="7"/>
      <c r="R69" s="3"/>
      <c r="S69" s="3"/>
      <c r="T69" s="7"/>
      <c r="U69" s="7"/>
      <c r="V69" s="7"/>
      <c r="W69" s="7"/>
      <c r="X69" s="7"/>
      <c r="Y69" s="7"/>
      <c r="Z69" s="7"/>
    </row>
    <row r="70" spans="1:26" ht="12.75">
      <c r="A70" s="2" t="s">
        <v>84</v>
      </c>
      <c r="B70" s="2" t="s">
        <v>89</v>
      </c>
      <c r="C70" s="2" t="s">
        <v>75</v>
      </c>
      <c r="D70" s="2">
        <v>20</v>
      </c>
      <c r="E70" s="2">
        <v>10</v>
      </c>
      <c r="F70" s="2">
        <v>0</v>
      </c>
      <c r="G70" s="2">
        <v>-500</v>
      </c>
      <c r="H70" s="2" t="s">
        <v>90</v>
      </c>
      <c r="Q70" s="7"/>
      <c r="R70" s="3"/>
      <c r="S70" s="3"/>
      <c r="T70" s="7"/>
      <c r="U70" s="7"/>
      <c r="V70" s="7"/>
      <c r="W70" s="7"/>
      <c r="X70" s="7"/>
      <c r="Y70" s="7"/>
      <c r="Z70" s="7"/>
    </row>
    <row r="71" spans="1:26" ht="12.75">
      <c r="A71" s="2" t="s">
        <v>91</v>
      </c>
      <c r="B71" s="2" t="s">
        <v>92</v>
      </c>
      <c r="C71" s="2" t="s">
        <v>75</v>
      </c>
      <c r="D71" s="2">
        <v>20</v>
      </c>
      <c r="E71" s="2">
        <v>10</v>
      </c>
      <c r="F71" s="2">
        <v>500</v>
      </c>
      <c r="G71" s="2">
        <v>-500</v>
      </c>
      <c r="H71" s="2" t="s">
        <v>93</v>
      </c>
      <c r="Q71" s="7"/>
      <c r="R71" s="3"/>
      <c r="S71" s="3"/>
      <c r="T71" s="7"/>
      <c r="U71" s="7"/>
      <c r="V71" s="7"/>
      <c r="W71" s="7"/>
      <c r="X71" s="7"/>
      <c r="Y71" s="7"/>
      <c r="Z71" s="7"/>
    </row>
    <row r="72" spans="1:19" ht="12.75">
      <c r="A72" s="2" t="s">
        <v>91</v>
      </c>
      <c r="B72" s="2" t="s">
        <v>94</v>
      </c>
      <c r="C72" s="2" t="s">
        <v>75</v>
      </c>
      <c r="D72" s="2">
        <v>20</v>
      </c>
      <c r="E72" s="2">
        <v>10</v>
      </c>
      <c r="F72" s="2">
        <v>500</v>
      </c>
      <c r="G72" s="2">
        <v>-500</v>
      </c>
      <c r="H72" s="2" t="s">
        <v>95</v>
      </c>
      <c r="R72" s="3"/>
      <c r="S72" s="3"/>
    </row>
    <row r="73" spans="1:8" ht="12.75">
      <c r="A73" s="2" t="s">
        <v>91</v>
      </c>
      <c r="B73" s="2" t="s">
        <v>96</v>
      </c>
      <c r="C73" s="2" t="s">
        <v>75</v>
      </c>
      <c r="D73" s="2">
        <v>20</v>
      </c>
      <c r="E73" s="2">
        <v>10</v>
      </c>
      <c r="F73" s="2">
        <v>500</v>
      </c>
      <c r="G73" s="2">
        <v>-500</v>
      </c>
      <c r="H73" s="2" t="s">
        <v>97</v>
      </c>
    </row>
    <row r="75" ht="12.75">
      <c r="A75" s="2" t="s">
        <v>98</v>
      </c>
    </row>
    <row r="76" spans="2:2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2008-08-11T17:48:53Z</dcterms:created>
  <dcterms:modified xsi:type="dcterms:W3CDTF">2008-08-11T19:33:02Z</dcterms:modified>
  <cp:category/>
  <cp:version/>
  <cp:contentType/>
  <cp:contentStatus/>
</cp:coreProperties>
</file>