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0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<sst xmlns="http://schemas.openxmlformats.org/spreadsheetml/2006/main" count="76" uniqueCount="56">
  <si>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</si>
  <si>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</si>
  <si>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</si>
  <si>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</si>
  <si>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</si>
  <si>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</si>
  <si>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</si>
  <si>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</si>
  <si>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</si>
  <si>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</si>
  <si>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</si>
  <si>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Average</t>
  </si>
  <si>
    <t>Standard</t>
  </si>
  <si>
    <t>Dev</t>
  </si>
  <si>
    <t>MgO</t>
  </si>
  <si>
    <t>Al2O3</t>
  </si>
  <si>
    <t>SiO2</t>
  </si>
  <si>
    <t>CaO</t>
  </si>
  <si>
    <t>Mn2O3</t>
  </si>
  <si>
    <t>Fe2O3</t>
  </si>
  <si>
    <t>PbO</t>
  </si>
  <si>
    <t>Totals</t>
  </si>
  <si>
    <t>Mg</t>
  </si>
  <si>
    <t>Al</t>
  </si>
  <si>
    <t>Si</t>
  </si>
  <si>
    <t>Ca</t>
  </si>
  <si>
    <t>Mn</t>
  </si>
  <si>
    <t>Fe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</si>
  <si>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</si>
  <si>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</si>
  <si>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</si>
  <si>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</si>
  <si>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</si>
  <si>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</si>
  <si>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</si>
  <si>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</si>
  <si>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</si>
  <si>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</si>
  <si>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</si>
  <si>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</si>
  <si>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kspar-OR1</t>
  </si>
  <si>
    <t>PET</t>
  </si>
  <si>
    <t>Ma</t>
  </si>
  <si>
    <t>wulfenite</t>
  </si>
  <si>
    <t>LIF</t>
  </si>
  <si>
    <t>rhod-791</t>
  </si>
  <si>
    <t>fayalite</t>
  </si>
  <si>
    <r>
      <t>Pb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</si>
  <si>
    <t>not in the wds scan</t>
  </si>
  <si>
    <r>
      <t>Pb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1.54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</si>
  <si>
    <t>average</t>
  </si>
  <si>
    <t>stdev</t>
  </si>
  <si>
    <t>in formula</t>
  </si>
  <si>
    <t>Cation numbers normalized to 9 O</t>
  </si>
  <si>
    <t>Kentrolite</t>
  </si>
  <si>
    <t xml:space="preserve">R060245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</si>
</sst>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10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ruff.info/TS1747/edit_record/search_uri=L2luZGV4LnBocC9yPXNhbXBsZV9kZXRhaWwvc2FtcGxlX2lkPTE3NDcvc2FtcGxlX3NlYXJjaF9pZD1ldWp0bEpGcUxmY2pxc3ZtU1VDWHRKQnl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workbookViewId="0" topLeftCell="A1">
      <selection activeCell="R13" sqref="R13"/>
    </sheetView>
  </sheetViews>
  <sheetFormatPr defaultColWidth="9.00390625" defaultRowHeight="13.5"/>
  <cols>
    <col min="1" max="16384" width="5.25390625" style="1" customWidth="1"/>
  </cols>
  <sheetData>
    <row r="1" spans="1:3" s="6" customFormat="1" ht="15.75">
      <c r="A1" s="5" t="s">
        <v>54</v>
      </c>
      <c r="C1" s="7" t="s">
        <v>55</v>
      </c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M3" s="1" t="s">
        <v>50</v>
      </c>
      <c r="N3" s="1" t="s">
        <v>51</v>
      </c>
    </row>
    <row r="4" spans="1:20" ht="12.75">
      <c r="A4" s="1" t="s">
        <v>20</v>
      </c>
      <c r="B4" s="2">
        <v>61.4</v>
      </c>
      <c r="C4" s="2">
        <v>61.7</v>
      </c>
      <c r="D4" s="2">
        <v>61.16</v>
      </c>
      <c r="E4" s="2">
        <v>61.41</v>
      </c>
      <c r="F4" s="2">
        <v>61.52</v>
      </c>
      <c r="G4" s="2">
        <v>61.43</v>
      </c>
      <c r="H4" s="2">
        <v>61.42</v>
      </c>
      <c r="I4" s="2">
        <v>61.7</v>
      </c>
      <c r="J4" s="2">
        <v>61.87</v>
      </c>
      <c r="K4" s="2">
        <v>62.23</v>
      </c>
      <c r="L4" s="2"/>
      <c r="M4" s="2">
        <f>AVERAGE(B4:K4)</f>
        <v>61.584</v>
      </c>
      <c r="N4" s="2">
        <f>STDEV(B4:K4)</f>
        <v>0.3026989703744248</v>
      </c>
      <c r="O4" s="2"/>
      <c r="P4" s="2"/>
      <c r="Q4" s="2"/>
      <c r="T4" s="2"/>
    </row>
    <row r="5" spans="1:20" ht="12.75">
      <c r="A5" s="1" t="s">
        <v>18</v>
      </c>
      <c r="B5" s="2">
        <v>17.25</v>
      </c>
      <c r="C5" s="2">
        <v>16.69</v>
      </c>
      <c r="D5" s="2">
        <v>16.77</v>
      </c>
      <c r="E5" s="2">
        <v>16.87</v>
      </c>
      <c r="F5" s="2">
        <v>17.19</v>
      </c>
      <c r="G5" s="2">
        <v>16.91</v>
      </c>
      <c r="H5" s="2">
        <v>16.53</v>
      </c>
      <c r="I5" s="2">
        <v>16.61</v>
      </c>
      <c r="J5" s="2">
        <v>17.19</v>
      </c>
      <c r="K5" s="2">
        <v>16.76</v>
      </c>
      <c r="L5" s="2"/>
      <c r="M5" s="2">
        <f aca="true" t="shared" si="0" ref="M5:M11">AVERAGE(B5:K5)</f>
        <v>16.877</v>
      </c>
      <c r="N5" s="2">
        <f aca="true" t="shared" si="1" ref="N5:N11">STDEV(B5:K5)</f>
        <v>0.25560603366233237</v>
      </c>
      <c r="O5" s="2"/>
      <c r="P5" s="2"/>
      <c r="Q5" s="2"/>
      <c r="T5" s="2"/>
    </row>
    <row r="6" spans="1:20" ht="12.75">
      <c r="A6" s="1" t="s">
        <v>16</v>
      </c>
      <c r="B6" s="2">
        <v>16.6</v>
      </c>
      <c r="C6" s="2">
        <v>16.53</v>
      </c>
      <c r="D6" s="2">
        <v>16.75</v>
      </c>
      <c r="E6" s="2">
        <v>16.6</v>
      </c>
      <c r="F6" s="2">
        <v>16.67</v>
      </c>
      <c r="G6" s="2">
        <v>16.38</v>
      </c>
      <c r="H6" s="2">
        <v>16.53</v>
      </c>
      <c r="I6" s="2">
        <v>16.65</v>
      </c>
      <c r="J6" s="2">
        <v>16.74</v>
      </c>
      <c r="K6" s="2">
        <v>16.71</v>
      </c>
      <c r="L6" s="2"/>
      <c r="M6" s="2">
        <f t="shared" si="0"/>
        <v>16.616000000000003</v>
      </c>
      <c r="N6" s="2">
        <f t="shared" si="1"/>
        <v>0.11413442367060149</v>
      </c>
      <c r="O6" s="2"/>
      <c r="P6" s="2"/>
      <c r="Q6" s="2"/>
      <c r="T6" s="2"/>
    </row>
    <row r="7" spans="1:20" ht="12.75">
      <c r="A7" s="1" t="s">
        <v>19</v>
      </c>
      <c r="B7" s="2">
        <v>3.33</v>
      </c>
      <c r="C7" s="2">
        <v>4.32</v>
      </c>
      <c r="D7" s="2">
        <v>4.02</v>
      </c>
      <c r="E7" s="2">
        <v>4.07</v>
      </c>
      <c r="F7" s="2">
        <v>3.82</v>
      </c>
      <c r="G7" s="2">
        <v>4.13</v>
      </c>
      <c r="H7" s="2">
        <v>4.28</v>
      </c>
      <c r="I7" s="2">
        <v>4.38</v>
      </c>
      <c r="J7" s="2">
        <v>3.85</v>
      </c>
      <c r="K7" s="2">
        <v>4.15</v>
      </c>
      <c r="L7" s="2"/>
      <c r="M7" s="2">
        <f t="shared" si="0"/>
        <v>4.035</v>
      </c>
      <c r="N7" s="2">
        <f t="shared" si="1"/>
        <v>0.30938110263341173</v>
      </c>
      <c r="O7" s="2"/>
      <c r="P7" s="2"/>
      <c r="Q7" s="2"/>
      <c r="T7" s="2"/>
    </row>
    <row r="8" spans="1:20" ht="12.75">
      <c r="A8" s="1" t="s">
        <v>15</v>
      </c>
      <c r="B8" s="2">
        <v>0.59</v>
      </c>
      <c r="C8" s="2">
        <v>0.73</v>
      </c>
      <c r="D8" s="2">
        <v>0.7</v>
      </c>
      <c r="E8" s="2">
        <v>0.74</v>
      </c>
      <c r="F8" s="2">
        <v>0.65</v>
      </c>
      <c r="G8" s="2">
        <v>0.69</v>
      </c>
      <c r="H8" s="2">
        <v>0.67</v>
      </c>
      <c r="I8" s="2">
        <v>0.72</v>
      </c>
      <c r="J8" s="2">
        <v>0.73</v>
      </c>
      <c r="K8" s="2">
        <v>0.67</v>
      </c>
      <c r="L8" s="2"/>
      <c r="M8" s="2">
        <f t="shared" si="0"/>
        <v>0.6889999999999998</v>
      </c>
      <c r="N8" s="2">
        <f t="shared" si="1"/>
        <v>0.04605552204797206</v>
      </c>
      <c r="O8" s="2"/>
      <c r="P8" s="2"/>
      <c r="Q8" s="2"/>
      <c r="T8" s="2"/>
    </row>
    <row r="9" spans="1:17" ht="12.75">
      <c r="A9" s="1" t="s">
        <v>14</v>
      </c>
      <c r="B9" s="2">
        <v>0.06</v>
      </c>
      <c r="C9" s="2">
        <v>0.05</v>
      </c>
      <c r="D9" s="2">
        <v>0.07</v>
      </c>
      <c r="E9" s="2">
        <v>0.05</v>
      </c>
      <c r="F9" s="2">
        <v>0.09</v>
      </c>
      <c r="G9" s="2">
        <v>0.07</v>
      </c>
      <c r="H9" s="2">
        <v>0.06</v>
      </c>
      <c r="I9" s="2">
        <v>0.07</v>
      </c>
      <c r="J9" s="2">
        <v>0.1</v>
      </c>
      <c r="K9" s="2">
        <v>0.04</v>
      </c>
      <c r="L9" s="2"/>
      <c r="M9" s="2">
        <f t="shared" si="0"/>
        <v>0.066</v>
      </c>
      <c r="N9" s="2">
        <f t="shared" si="1"/>
        <v>0.01837873166945363</v>
      </c>
      <c r="O9" s="2" t="s">
        <v>48</v>
      </c>
      <c r="P9" s="2"/>
      <c r="Q9" s="2"/>
    </row>
    <row r="10" spans="1:29" ht="12.75">
      <c r="A10" s="1" t="s">
        <v>17</v>
      </c>
      <c r="B10" s="2">
        <v>0.05</v>
      </c>
      <c r="C10" s="2">
        <v>0.04</v>
      </c>
      <c r="D10" s="2">
        <v>0</v>
      </c>
      <c r="E10" s="2">
        <v>0.02</v>
      </c>
      <c r="F10" s="2">
        <v>0.02</v>
      </c>
      <c r="G10" s="2">
        <v>0.02</v>
      </c>
      <c r="H10" s="2">
        <v>0.03</v>
      </c>
      <c r="I10" s="2">
        <v>0.03</v>
      </c>
      <c r="J10" s="2">
        <v>0.01</v>
      </c>
      <c r="K10" s="2">
        <v>0.01</v>
      </c>
      <c r="L10" s="2"/>
      <c r="M10" s="2">
        <f t="shared" si="0"/>
        <v>0.023</v>
      </c>
      <c r="N10" s="2">
        <f t="shared" si="1"/>
        <v>0.014944341180973264</v>
      </c>
      <c r="O10" s="2" t="s">
        <v>48</v>
      </c>
      <c r="P10" s="2"/>
      <c r="Q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" t="s">
        <v>21</v>
      </c>
      <c r="B11" s="2">
        <f>SUM(B4:B10)</f>
        <v>99.28</v>
      </c>
      <c r="C11" s="2">
        <f aca="true" t="shared" si="2" ref="C11:K11">SUM(C4:C10)</f>
        <v>100.06000000000002</v>
      </c>
      <c r="D11" s="2">
        <f t="shared" si="2"/>
        <v>99.46999999999998</v>
      </c>
      <c r="E11" s="2">
        <f t="shared" si="2"/>
        <v>99.75999999999998</v>
      </c>
      <c r="F11" s="2">
        <f t="shared" si="2"/>
        <v>99.96000000000001</v>
      </c>
      <c r="G11" s="2">
        <f t="shared" si="2"/>
        <v>99.62999999999998</v>
      </c>
      <c r="H11" s="2">
        <f t="shared" si="2"/>
        <v>99.52000000000001</v>
      </c>
      <c r="I11" s="2">
        <f t="shared" si="2"/>
        <v>100.16</v>
      </c>
      <c r="J11" s="2">
        <f t="shared" si="2"/>
        <v>100.49</v>
      </c>
      <c r="K11" s="2">
        <f t="shared" si="2"/>
        <v>100.57000000000001</v>
      </c>
      <c r="L11" s="2"/>
      <c r="M11" s="2">
        <f t="shared" si="0"/>
        <v>99.89</v>
      </c>
      <c r="N11" s="2">
        <f t="shared" si="1"/>
        <v>0.4344856473774796</v>
      </c>
      <c r="O11" s="2"/>
      <c r="P11" s="2"/>
      <c r="Q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" t="s">
        <v>53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50</v>
      </c>
      <c r="N13" s="1" t="s">
        <v>51</v>
      </c>
      <c r="O13" s="2" t="s">
        <v>52</v>
      </c>
      <c r="P13" s="2"/>
      <c r="Q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15" ht="12.75">
      <c r="A14" s="1" t="s">
        <v>24</v>
      </c>
      <c r="B14" s="2">
        <v>2.012791949067596</v>
      </c>
      <c r="C14" s="2">
        <v>1.986470829471146</v>
      </c>
      <c r="D14" s="2">
        <v>2.013061940909895</v>
      </c>
      <c r="E14" s="2">
        <v>1.9948047977250714</v>
      </c>
      <c r="F14" s="2">
        <v>2.0007143354049375</v>
      </c>
      <c r="G14" s="2">
        <v>1.979192257753375</v>
      </c>
      <c r="H14" s="2">
        <v>1.9973862951917176</v>
      </c>
      <c r="I14" s="2">
        <v>1.9955968029885387</v>
      </c>
      <c r="J14" s="2">
        <v>1.9982034956340973</v>
      </c>
      <c r="K14" s="2">
        <v>2.0004989255518706</v>
      </c>
      <c r="L14" s="2"/>
      <c r="M14" s="2">
        <f>AVERAGE(B14:K14)</f>
        <v>1.9978721629698246</v>
      </c>
      <c r="N14" s="2">
        <f>STDEV(B14:K14)</f>
        <v>0.010339612622992284</v>
      </c>
      <c r="O14" s="4">
        <v>2</v>
      </c>
    </row>
    <row r="15" spans="1:15" ht="12.75">
      <c r="A15" s="1" t="s">
        <v>28</v>
      </c>
      <c r="B15" s="2">
        <v>2.0041358317523104</v>
      </c>
      <c r="C15" s="2">
        <v>1.9960089556159002</v>
      </c>
      <c r="D15" s="2">
        <v>1.978690125928667</v>
      </c>
      <c r="E15" s="2">
        <v>1.9865495246795324</v>
      </c>
      <c r="F15" s="2">
        <v>1.9876219948705034</v>
      </c>
      <c r="G15" s="2">
        <v>1.9981246814247953</v>
      </c>
      <c r="H15" s="2">
        <v>1.9978689959035465</v>
      </c>
      <c r="I15" s="2">
        <v>1.9907270091687777</v>
      </c>
      <c r="J15" s="2">
        <v>1.9880731493198156</v>
      </c>
      <c r="K15" s="2">
        <v>2.005532280331936</v>
      </c>
      <c r="L15" s="2"/>
      <c r="M15" s="2">
        <f>AVERAGE(B15:K15)</f>
        <v>1.9933332548995786</v>
      </c>
      <c r="N15" s="2">
        <f>STDEV(B15:K15)</f>
        <v>0.00845722516535142</v>
      </c>
      <c r="O15" s="4">
        <v>2</v>
      </c>
    </row>
    <row r="16" spans="1:15" ht="12.75">
      <c r="A16" s="1" t="s">
        <v>26</v>
      </c>
      <c r="B16" s="2">
        <v>1.5920349018047024</v>
      </c>
      <c r="C16" s="2">
        <v>1.5266460611196957</v>
      </c>
      <c r="D16" s="2">
        <v>1.5340802393682686</v>
      </c>
      <c r="E16" s="2">
        <v>1.5430503061371073</v>
      </c>
      <c r="F16" s="2">
        <v>1.5703557433083561</v>
      </c>
      <c r="G16" s="2">
        <v>1.5552147982122497</v>
      </c>
      <c r="H16" s="2">
        <v>1.5203191016816622</v>
      </c>
      <c r="I16" s="2">
        <v>1.5153078760562944</v>
      </c>
      <c r="J16" s="2">
        <v>1.5618266311909994</v>
      </c>
      <c r="K16" s="2">
        <v>1.5272445122743101</v>
      </c>
      <c r="L16" s="2"/>
      <c r="M16" s="2">
        <f>AVERAGE(B16:K16)</f>
        <v>1.5446080171153647</v>
      </c>
      <c r="N16" s="2">
        <f>STDEV(B16:K16)</f>
        <v>0.024736551187203196</v>
      </c>
      <c r="O16" s="4">
        <v>1.54</v>
      </c>
    </row>
    <row r="17" spans="1:15" ht="12.75">
      <c r="A17" s="1" t="s">
        <v>27</v>
      </c>
      <c r="B17" s="2">
        <v>0.3038381685916293</v>
      </c>
      <c r="C17" s="2">
        <v>0.39066129267730104</v>
      </c>
      <c r="D17" s="2">
        <v>0.3635596506064913</v>
      </c>
      <c r="E17" s="2">
        <v>0.36803915321660785</v>
      </c>
      <c r="F17" s="2">
        <v>0.34500083370821377</v>
      </c>
      <c r="G17" s="2">
        <v>0.375518584484773</v>
      </c>
      <c r="H17" s="2">
        <v>0.3891708282778167</v>
      </c>
      <c r="I17" s="2">
        <v>0.39503899682219573</v>
      </c>
      <c r="J17" s="2">
        <v>0.345821736952216</v>
      </c>
      <c r="K17" s="2">
        <v>0.3738671151100189</v>
      </c>
      <c r="L17" s="2"/>
      <c r="M17" s="2">
        <f>AVERAGE(B17:K17)</f>
        <v>0.36505163604472635</v>
      </c>
      <c r="N17" s="2">
        <f>STDEV(B17:K17)</f>
        <v>0.027596628224976223</v>
      </c>
      <c r="O17" s="4">
        <v>0.36</v>
      </c>
    </row>
    <row r="18" spans="1:15" ht="12.75">
      <c r="A18" s="1" t="s">
        <v>23</v>
      </c>
      <c r="B18" s="2">
        <v>0.08431377634533324</v>
      </c>
      <c r="C18" s="2">
        <v>0.1033922364975415</v>
      </c>
      <c r="D18" s="2">
        <v>0.09915077152626822</v>
      </c>
      <c r="E18" s="2">
        <v>0.10480446055983436</v>
      </c>
      <c r="F18" s="2">
        <v>0.09194297919651151</v>
      </c>
      <c r="G18" s="2">
        <v>0.09826048601528027</v>
      </c>
      <c r="H18" s="2">
        <v>0.09541567918253382</v>
      </c>
      <c r="I18" s="2">
        <v>0.10170605035760616</v>
      </c>
      <c r="J18" s="2">
        <v>0.10269820479811036</v>
      </c>
      <c r="K18" s="2">
        <v>0.09453495165855318</v>
      </c>
      <c r="L18" s="2"/>
      <c r="M18" s="2">
        <f>AVERAGE(B18:K18)</f>
        <v>0.09762195961375726</v>
      </c>
      <c r="N18" s="2">
        <f>STDEV(B18:K18)</f>
        <v>0.006270152499501188</v>
      </c>
      <c r="O18" s="4">
        <v>0.1</v>
      </c>
    </row>
    <row r="19" spans="1:15" ht="12.75">
      <c r="A19" s="1" t="s">
        <v>21</v>
      </c>
      <c r="B19" s="2">
        <f>SUM(B14:B18)</f>
        <v>5.997114627561572</v>
      </c>
      <c r="C19" s="2">
        <f aca="true" t="shared" si="3" ref="C19:K19">SUM(C14:C18)</f>
        <v>6.003179375381585</v>
      </c>
      <c r="D19" s="2">
        <f t="shared" si="3"/>
        <v>5.98854272833959</v>
      </c>
      <c r="E19" s="2">
        <f t="shared" si="3"/>
        <v>5.997248242318154</v>
      </c>
      <c r="F19" s="2">
        <f t="shared" si="3"/>
        <v>5.9956358864885235</v>
      </c>
      <c r="G19" s="2">
        <f t="shared" si="3"/>
        <v>6.006310807890473</v>
      </c>
      <c r="H19" s="2">
        <f t="shared" si="3"/>
        <v>6.000160900237278</v>
      </c>
      <c r="I19" s="2">
        <f t="shared" si="3"/>
        <v>5.998376735393412</v>
      </c>
      <c r="J19" s="2">
        <f t="shared" si="3"/>
        <v>5.996623217895238</v>
      </c>
      <c r="K19" s="2">
        <f t="shared" si="3"/>
        <v>6.001677784926688</v>
      </c>
      <c r="L19" s="2"/>
      <c r="M19" s="2">
        <f>AVERAGE(B19:K19)</f>
        <v>5.998487030643251</v>
      </c>
      <c r="N19" s="2">
        <f>STDEV(B19:K19)</f>
        <v>0.004832006288657078</v>
      </c>
      <c r="O19" s="4"/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9" ht="23.25">
      <c r="B21" s="2"/>
      <c r="C21" s="2"/>
      <c r="D21" s="2"/>
      <c r="E21" s="2"/>
      <c r="F21" s="2"/>
      <c r="G21" s="3" t="s">
        <v>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23.25">
      <c r="B22" s="2"/>
      <c r="C22" s="2"/>
      <c r="D22" s="2"/>
      <c r="E22" s="2"/>
      <c r="F22" s="2"/>
      <c r="G22" s="3" t="s">
        <v>49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3:14" ht="12.75">
      <c r="M23" s="2"/>
      <c r="N23" s="2"/>
    </row>
    <row r="24" spans="1:14" ht="12.75">
      <c r="A24" s="1" t="s">
        <v>29</v>
      </c>
      <c r="B24" s="1" t="s">
        <v>30</v>
      </c>
      <c r="C24" s="1" t="s">
        <v>31</v>
      </c>
      <c r="D24" s="1" t="s">
        <v>32</v>
      </c>
      <c r="E24" s="1" t="s">
        <v>33</v>
      </c>
      <c r="F24" s="1" t="s">
        <v>34</v>
      </c>
      <c r="G24" s="1" t="s">
        <v>35</v>
      </c>
      <c r="H24" s="1" t="s">
        <v>36</v>
      </c>
      <c r="M24" s="2"/>
      <c r="N24" s="2"/>
    </row>
    <row r="25" spans="1:14" ht="12.75">
      <c r="A25" s="1" t="s">
        <v>37</v>
      </c>
      <c r="B25" s="1" t="s">
        <v>24</v>
      </c>
      <c r="C25" s="1" t="s">
        <v>38</v>
      </c>
      <c r="D25" s="1">
        <v>20</v>
      </c>
      <c r="E25" s="1">
        <v>10</v>
      </c>
      <c r="F25" s="1">
        <v>600</v>
      </c>
      <c r="G25" s="1">
        <v>-600</v>
      </c>
      <c r="H25" s="1" t="s">
        <v>39</v>
      </c>
      <c r="M25" s="2"/>
      <c r="N25" s="2"/>
    </row>
    <row r="26" spans="1:14" ht="12.75">
      <c r="A26" s="1" t="s">
        <v>37</v>
      </c>
      <c r="B26" s="1" t="s">
        <v>22</v>
      </c>
      <c r="C26" s="1" t="s">
        <v>38</v>
      </c>
      <c r="D26" s="1">
        <v>20</v>
      </c>
      <c r="E26" s="1">
        <v>10</v>
      </c>
      <c r="F26" s="1">
        <v>600</v>
      </c>
      <c r="G26" s="1">
        <v>-600</v>
      </c>
      <c r="H26" s="1" t="s">
        <v>39</v>
      </c>
      <c r="M26" s="2"/>
      <c r="N26" s="2"/>
    </row>
    <row r="27" spans="1:14" ht="12.75">
      <c r="A27" s="1" t="s">
        <v>37</v>
      </c>
      <c r="B27" s="1" t="s">
        <v>23</v>
      </c>
      <c r="C27" s="1" t="s">
        <v>38</v>
      </c>
      <c r="D27" s="1">
        <v>20</v>
      </c>
      <c r="E27" s="1">
        <v>10</v>
      </c>
      <c r="F27" s="1">
        <v>600</v>
      </c>
      <c r="G27" s="1">
        <v>-600</v>
      </c>
      <c r="H27" s="1" t="s">
        <v>40</v>
      </c>
      <c r="M27" s="2"/>
      <c r="N27" s="2"/>
    </row>
    <row r="28" spans="1:14" ht="12.75">
      <c r="A28" s="1" t="s">
        <v>41</v>
      </c>
      <c r="B28" s="1" t="s">
        <v>25</v>
      </c>
      <c r="C28" s="1" t="s">
        <v>38</v>
      </c>
      <c r="D28" s="1">
        <v>20</v>
      </c>
      <c r="E28" s="1">
        <v>10</v>
      </c>
      <c r="F28" s="1">
        <v>600</v>
      </c>
      <c r="G28" s="1">
        <v>-600</v>
      </c>
      <c r="H28" s="1" t="s">
        <v>39</v>
      </c>
      <c r="M28" s="2"/>
      <c r="N28" s="2"/>
    </row>
    <row r="29" spans="1:14" ht="12.75">
      <c r="A29" s="1" t="s">
        <v>41</v>
      </c>
      <c r="B29" s="1" t="s">
        <v>28</v>
      </c>
      <c r="C29" s="1" t="s">
        <v>42</v>
      </c>
      <c r="D29" s="1">
        <v>20</v>
      </c>
      <c r="E29" s="1">
        <v>10</v>
      </c>
      <c r="F29" s="1">
        <v>500</v>
      </c>
      <c r="G29" s="1">
        <v>-500</v>
      </c>
      <c r="H29" s="1" t="s">
        <v>43</v>
      </c>
      <c r="M29" s="2"/>
      <c r="N29" s="2"/>
    </row>
    <row r="30" spans="1:14" ht="12.75">
      <c r="A30" s="1" t="s">
        <v>44</v>
      </c>
      <c r="B30" s="1" t="s">
        <v>26</v>
      </c>
      <c r="C30" s="1" t="s">
        <v>38</v>
      </c>
      <c r="D30" s="1">
        <v>20</v>
      </c>
      <c r="E30" s="1">
        <v>10</v>
      </c>
      <c r="F30" s="1">
        <v>500</v>
      </c>
      <c r="G30" s="1">
        <v>-500</v>
      </c>
      <c r="H30" s="1" t="s">
        <v>45</v>
      </c>
      <c r="M30" s="2"/>
      <c r="N30" s="2"/>
    </row>
    <row r="31" spans="1:14" ht="12.75">
      <c r="A31" s="1" t="s">
        <v>44</v>
      </c>
      <c r="B31" s="1" t="s">
        <v>27</v>
      </c>
      <c r="C31" s="1" t="s">
        <v>38</v>
      </c>
      <c r="D31" s="1">
        <v>20</v>
      </c>
      <c r="E31" s="1">
        <v>10</v>
      </c>
      <c r="F31" s="1">
        <v>500</v>
      </c>
      <c r="G31" s="1">
        <v>-500</v>
      </c>
      <c r="H31" s="1" t="s">
        <v>46</v>
      </c>
      <c r="M31" s="2"/>
      <c r="N31" s="2"/>
    </row>
    <row r="32" spans="13:14" ht="12.75">
      <c r="M32" s="2"/>
      <c r="N32" s="2"/>
    </row>
    <row r="33" spans="13:14" ht="12.75">
      <c r="M33" s="2"/>
      <c r="N33" s="2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</row>
  </sheetData>
  <hyperlinks>
    <hyperlink ref="C1" r:id="rId1" display="http://rruff.info/TS1747/edit_record/search_uri=L2luZGV4LnBocC9yPXNhbXBsZV9kZXRhaWwvc2FtcGxlX2lkPTE3NDcvc2FtcGxlX3NlYXJjaF9pZD1ldWp0bEpGcUxmY2pxc3ZtU1VDWHRKQnl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2008-01-16T20:37:34Z</dcterms:created>
  <dcterms:modified xsi:type="dcterms:W3CDTF">2008-01-16T20:37:34Z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