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6965" windowHeight="1132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<sst xmlns="http://schemas.openxmlformats.org/spreadsheetml/2006/main" count="104" uniqueCount="76">
  <si>
    <t>co-koritnigite6co-koritnigite6co-koritnigite6co-koritnigite6co-koritnigite6co-koritnigite6co-koritnigite6co-koritnigite6co-koritnigite6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</si>
  <si>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</si>
  <si>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</si>
  <si>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</si>
  <si>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</si>
  <si>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</si>
  <si>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</si>
  <si>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</si>
  <si>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</si>
  <si>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</si>
  <si>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Ox</t>
  </si>
  <si>
    <t>Wt</t>
  </si>
  <si>
    <t>Percents</t>
  </si>
  <si>
    <t>Average</t>
  </si>
  <si>
    <t>Standard</t>
  </si>
  <si>
    <t>Dev</t>
  </si>
  <si>
    <t>F</t>
  </si>
  <si>
    <t>P2O5</t>
  </si>
  <si>
    <t>SO3</t>
  </si>
  <si>
    <t>CaO</t>
  </si>
  <si>
    <t>MnO</t>
  </si>
  <si>
    <t>FeO</t>
  </si>
  <si>
    <t>As2O5</t>
  </si>
  <si>
    <t>CoO</t>
  </si>
  <si>
    <t>NiO</t>
  </si>
  <si>
    <t>CuO</t>
  </si>
  <si>
    <t>ZnO</t>
  </si>
  <si>
    <t>Totals</t>
  </si>
  <si>
    <t>Cation</t>
  </si>
  <si>
    <t>Numbers</t>
  </si>
  <si>
    <t>Normalized</t>
  </si>
  <si>
    <t>to</t>
  </si>
  <si>
    <t>O</t>
  </si>
  <si>
    <t>P</t>
  </si>
  <si>
    <t>S</t>
  </si>
  <si>
    <t>Ca</t>
  </si>
  <si>
    <t>Mn</t>
  </si>
  <si>
    <t>Fe</t>
  </si>
  <si>
    <t>As</t>
  </si>
  <si>
    <t>Co</t>
  </si>
  <si>
    <t>Ni</t>
  </si>
  <si>
    <t>Cu</t>
  </si>
  <si>
    <t>Zn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</si>
  <si>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</si>
  <si>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</si>
  <si>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</si>
  <si>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</si>
  <si>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</si>
  <si>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</si>
  <si>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</si>
  <si>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</si>
  <si>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</si>
  <si>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</si>
  <si>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</si>
  <si>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La</t>
  </si>
  <si>
    <t>as</t>
  </si>
  <si>
    <t>PET</t>
  </si>
  <si>
    <t>apatite-s</t>
  </si>
  <si>
    <t>barite2</t>
  </si>
  <si>
    <t>wollast</t>
  </si>
  <si>
    <t>rhod-791</t>
  </si>
  <si>
    <t>LIF</t>
  </si>
  <si>
    <t>fayalite</t>
  </si>
  <si>
    <t>co</t>
  </si>
  <si>
    <t>ni_2</t>
  </si>
  <si>
    <t>chalcopy</t>
  </si>
  <si>
    <t>willemit2</t>
  </si>
  <si>
    <r>
      <t>Co(AsO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OH)·H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</si>
  <si>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H2O*</t>
  </si>
  <si>
    <t>not present in the wds scan</t>
  </si>
  <si>
    <t>Total</t>
  </si>
  <si>
    <t>average</t>
  </si>
  <si>
    <t>stdev</t>
  </si>
  <si>
    <t>in formula</t>
  </si>
  <si>
    <r>
      <t>(Zn</t>
    </r>
    <r>
      <rPr>
        <vertAlign val="subscript"/>
        <sz val="14"/>
        <rFont val="Times New Roman"/>
        <family val="1"/>
      </rPr>
      <t>0.83</t>
    </r>
    <r>
      <rPr>
        <sz val="14"/>
        <rFont val="Times New Roman"/>
        <family val="1"/>
      </rPr>
      <t>Co</t>
    </r>
    <r>
      <rPr>
        <vertAlign val="subscript"/>
        <sz val="14"/>
        <rFont val="Times New Roman"/>
        <family val="1"/>
      </rPr>
      <t>0.13</t>
    </r>
    <r>
      <rPr>
        <sz val="14"/>
        <rFont val="Times New Roman"/>
        <family val="1"/>
      </rPr>
      <t>Ni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(As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OH)·H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</si>
  <si>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is koritnigite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</si>
</sst>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00"/>
    <numFmt numFmtId="171" formatCode="0.0"/>
  </numFmts>
  <fonts count="5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">
      <selection activeCell="K36" sqref="K36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0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6" ht="12.7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14" ht="12.75">
      <c r="A4" s="1" t="s">
        <v>22</v>
      </c>
      <c r="B4" s="3">
        <v>53.6</v>
      </c>
      <c r="C4" s="3">
        <v>53.93</v>
      </c>
      <c r="D4" s="3">
        <v>54.79</v>
      </c>
      <c r="E4" s="3">
        <v>53.87</v>
      </c>
      <c r="F4" s="3">
        <v>55.33</v>
      </c>
      <c r="G4" s="3">
        <v>54.32</v>
      </c>
      <c r="H4" s="3">
        <v>55.13</v>
      </c>
      <c r="I4" s="3">
        <v>55.57</v>
      </c>
      <c r="J4" s="3">
        <v>55.45</v>
      </c>
      <c r="K4" s="3"/>
      <c r="L4" s="3">
        <f>AVERAGE(B4:J4)</f>
        <v>54.66555555555555</v>
      </c>
      <c r="M4" s="3">
        <f>STDEV(B4:J4)</f>
        <v>0.752896259639017</v>
      </c>
      <c r="N4" s="3"/>
    </row>
    <row r="5" spans="1:14" ht="12.75">
      <c r="A5" s="1" t="s">
        <v>26</v>
      </c>
      <c r="B5" s="3">
        <v>29.82</v>
      </c>
      <c r="C5" s="3">
        <v>31.24</v>
      </c>
      <c r="D5" s="3">
        <v>31.43</v>
      </c>
      <c r="E5" s="3">
        <v>31.63</v>
      </c>
      <c r="F5" s="3">
        <v>31.22</v>
      </c>
      <c r="G5" s="3">
        <v>30.64</v>
      </c>
      <c r="H5" s="3">
        <v>31.84</v>
      </c>
      <c r="I5" s="3">
        <v>32.83</v>
      </c>
      <c r="J5" s="3">
        <v>31.42</v>
      </c>
      <c r="K5" s="3"/>
      <c r="L5" s="3">
        <f aca="true" t="shared" si="0" ref="L5:L23">AVERAGE(B5:J5)</f>
        <v>31.34111111111112</v>
      </c>
      <c r="M5" s="3">
        <f aca="true" t="shared" si="1" ref="M5:M23">STDEV(B5:J5)</f>
        <v>0.8210883698547052</v>
      </c>
      <c r="N5" s="3"/>
    </row>
    <row r="6" spans="1:14" ht="12.75">
      <c r="A6" s="1" t="s">
        <v>23</v>
      </c>
      <c r="B6" s="3">
        <v>5.1</v>
      </c>
      <c r="C6" s="3">
        <v>5.1</v>
      </c>
      <c r="D6" s="3">
        <v>4.63</v>
      </c>
      <c r="E6" s="3">
        <v>4.56</v>
      </c>
      <c r="F6" s="3">
        <v>4.66</v>
      </c>
      <c r="G6" s="3">
        <v>4.26</v>
      </c>
      <c r="H6" s="3">
        <v>4.38</v>
      </c>
      <c r="I6" s="3">
        <v>4.01</v>
      </c>
      <c r="J6" s="3">
        <v>4.45</v>
      </c>
      <c r="K6" s="3"/>
      <c r="L6" s="3">
        <f t="shared" si="0"/>
        <v>4.572222222222222</v>
      </c>
      <c r="M6" s="3">
        <f t="shared" si="1"/>
        <v>0.3594710620403884</v>
      </c>
      <c r="N6" s="3"/>
    </row>
    <row r="7" spans="1:14" ht="12.75">
      <c r="A7" s="1" t="s">
        <v>24</v>
      </c>
      <c r="B7" s="3">
        <v>0.99</v>
      </c>
      <c r="C7" s="3">
        <v>1.31</v>
      </c>
      <c r="D7" s="3">
        <v>1.32</v>
      </c>
      <c r="E7" s="3">
        <v>1.18</v>
      </c>
      <c r="F7" s="3">
        <v>1.35</v>
      </c>
      <c r="G7" s="3">
        <v>1.17</v>
      </c>
      <c r="H7" s="3">
        <v>1.38</v>
      </c>
      <c r="I7" s="3">
        <v>0.74</v>
      </c>
      <c r="J7" s="3">
        <v>1.22</v>
      </c>
      <c r="K7" s="3"/>
      <c r="L7" s="3">
        <f t="shared" si="0"/>
        <v>1.1844444444444444</v>
      </c>
      <c r="M7" s="3">
        <f t="shared" si="1"/>
        <v>0.2051286858968722</v>
      </c>
      <c r="N7" s="3"/>
    </row>
    <row r="8" spans="1:14" ht="12.75">
      <c r="A8" s="1" t="s">
        <v>21</v>
      </c>
      <c r="B8" s="3">
        <v>0.12</v>
      </c>
      <c r="C8" s="3">
        <v>0.05</v>
      </c>
      <c r="D8" s="3">
        <v>0.14</v>
      </c>
      <c r="E8" s="3">
        <v>0.12</v>
      </c>
      <c r="F8" s="3">
        <v>0.2</v>
      </c>
      <c r="G8" s="3">
        <v>0.17</v>
      </c>
      <c r="H8" s="3">
        <v>0.09</v>
      </c>
      <c r="I8" s="3">
        <v>0.06</v>
      </c>
      <c r="J8" s="3">
        <v>0.14</v>
      </c>
      <c r="K8" s="3"/>
      <c r="L8" s="3">
        <f>AVERAGE(B8:J8)</f>
        <v>0.1211111111111111</v>
      </c>
      <c r="M8" s="3">
        <f>STDEV(B8:J8)</f>
        <v>0.0488478362991762</v>
      </c>
      <c r="N8" s="3"/>
    </row>
    <row r="9" spans="1:14" ht="12.75">
      <c r="A9" s="1" t="s">
        <v>18</v>
      </c>
      <c r="B9" s="3">
        <v>0.18</v>
      </c>
      <c r="C9" s="3">
        <v>0.27</v>
      </c>
      <c r="D9" s="3">
        <v>0.37</v>
      </c>
      <c r="E9" s="3">
        <v>0.4</v>
      </c>
      <c r="F9" s="3">
        <v>0.3</v>
      </c>
      <c r="G9" s="3">
        <v>0.13</v>
      </c>
      <c r="H9" s="3">
        <v>0.09</v>
      </c>
      <c r="I9" s="3">
        <v>0.07</v>
      </c>
      <c r="J9" s="3">
        <v>0.13</v>
      </c>
      <c r="K9" s="3"/>
      <c r="L9" s="3">
        <f t="shared" si="0"/>
        <v>0.2155555555555556</v>
      </c>
      <c r="M9" s="3">
        <f t="shared" si="1"/>
        <v>0.12289335937217176</v>
      </c>
      <c r="N9" s="3" t="s">
        <v>69</v>
      </c>
    </row>
    <row r="10" spans="1:14" ht="12.75">
      <c r="A10" s="1" t="s">
        <v>16</v>
      </c>
      <c r="B10" s="3">
        <v>0.12</v>
      </c>
      <c r="C10" s="3">
        <v>0.21</v>
      </c>
      <c r="D10" s="3">
        <v>0.06</v>
      </c>
      <c r="E10" s="3">
        <v>0.13</v>
      </c>
      <c r="F10" s="3">
        <v>0.06</v>
      </c>
      <c r="G10" s="3">
        <v>0.19</v>
      </c>
      <c r="H10" s="3">
        <v>0.24</v>
      </c>
      <c r="I10" s="3">
        <v>0</v>
      </c>
      <c r="J10" s="3">
        <v>0.09</v>
      </c>
      <c r="K10" s="3"/>
      <c r="L10" s="3">
        <f t="shared" si="0"/>
        <v>0.12222222222222223</v>
      </c>
      <c r="M10" s="3">
        <f t="shared" si="1"/>
        <v>0.07902179727419797</v>
      </c>
      <c r="N10" s="3" t="s">
        <v>69</v>
      </c>
    </row>
    <row r="11" spans="1:14" ht="12.75">
      <c r="A11" s="1" t="s">
        <v>25</v>
      </c>
      <c r="B11" s="3">
        <v>0.14</v>
      </c>
      <c r="C11" s="3">
        <v>0.14</v>
      </c>
      <c r="D11" s="3">
        <v>0</v>
      </c>
      <c r="E11" s="3">
        <v>0.06</v>
      </c>
      <c r="F11" s="3">
        <v>0.04</v>
      </c>
      <c r="G11" s="3">
        <v>0.03</v>
      </c>
      <c r="H11" s="3">
        <v>0.17</v>
      </c>
      <c r="I11" s="3">
        <v>0.18</v>
      </c>
      <c r="J11" s="3">
        <v>0</v>
      </c>
      <c r="K11" s="3"/>
      <c r="L11" s="3">
        <f t="shared" si="0"/>
        <v>0.08444444444444445</v>
      </c>
      <c r="M11" s="3">
        <f t="shared" si="1"/>
        <v>0.07282017424984492</v>
      </c>
      <c r="N11" s="3" t="s">
        <v>69</v>
      </c>
    </row>
    <row r="12" spans="1:14" ht="12.75">
      <c r="A12" s="1" t="s">
        <v>17</v>
      </c>
      <c r="B12" s="3">
        <v>0.12</v>
      </c>
      <c r="C12" s="3">
        <v>0.06</v>
      </c>
      <c r="D12" s="3">
        <v>0.05</v>
      </c>
      <c r="E12" s="3">
        <v>0.05</v>
      </c>
      <c r="F12" s="3">
        <v>0.01</v>
      </c>
      <c r="G12" s="3">
        <v>0.03</v>
      </c>
      <c r="H12" s="3">
        <v>0.04</v>
      </c>
      <c r="I12" s="3">
        <v>0.05</v>
      </c>
      <c r="J12" s="3">
        <v>0.13</v>
      </c>
      <c r="K12" s="3"/>
      <c r="L12" s="3">
        <f t="shared" si="0"/>
        <v>0.05999999999999999</v>
      </c>
      <c r="M12" s="3">
        <f t="shared" si="1"/>
        <v>0.03968626966596887</v>
      </c>
      <c r="N12" s="3" t="s">
        <v>69</v>
      </c>
    </row>
    <row r="13" spans="1:14" ht="12.75">
      <c r="A13" s="1" t="s">
        <v>19</v>
      </c>
      <c r="B13" s="3">
        <v>0.06</v>
      </c>
      <c r="C13" s="3">
        <v>0.07</v>
      </c>
      <c r="D13" s="3">
        <v>0.04</v>
      </c>
      <c r="E13" s="3">
        <v>0.08</v>
      </c>
      <c r="F13" s="3">
        <v>0.02</v>
      </c>
      <c r="G13" s="3">
        <v>0</v>
      </c>
      <c r="H13" s="3">
        <v>0</v>
      </c>
      <c r="I13" s="3">
        <v>0.03</v>
      </c>
      <c r="J13" s="3">
        <v>0.01</v>
      </c>
      <c r="K13" s="3"/>
      <c r="L13" s="3">
        <f t="shared" si="0"/>
        <v>0.03444444444444445</v>
      </c>
      <c r="M13" s="3">
        <f t="shared" si="1"/>
        <v>0.030046260628866575</v>
      </c>
      <c r="N13" s="3" t="s">
        <v>69</v>
      </c>
    </row>
    <row r="14" spans="1:14" ht="12.75">
      <c r="A14" s="1" t="s">
        <v>20</v>
      </c>
      <c r="B14" s="3">
        <v>0.03</v>
      </c>
      <c r="C14" s="3">
        <v>0</v>
      </c>
      <c r="D14" s="3">
        <v>0.01</v>
      </c>
      <c r="E14" s="3">
        <v>0.02</v>
      </c>
      <c r="F14" s="3">
        <v>0.04</v>
      </c>
      <c r="G14" s="3">
        <v>0</v>
      </c>
      <c r="H14" s="3">
        <v>0</v>
      </c>
      <c r="I14" s="3">
        <v>0</v>
      </c>
      <c r="J14" s="3">
        <v>0.03</v>
      </c>
      <c r="K14" s="3"/>
      <c r="L14" s="3">
        <f t="shared" si="0"/>
        <v>0.014444444444444446</v>
      </c>
      <c r="M14" s="3">
        <f t="shared" si="1"/>
        <v>0.01589898669028243</v>
      </c>
      <c r="N14" s="3" t="s">
        <v>69</v>
      </c>
    </row>
    <row r="15" spans="1:14" ht="12.75">
      <c r="A15" s="1" t="s">
        <v>27</v>
      </c>
      <c r="B15" s="3">
        <v>90.28</v>
      </c>
      <c r="C15" s="3">
        <v>92.39</v>
      </c>
      <c r="D15" s="3">
        <v>92.83</v>
      </c>
      <c r="E15" s="3">
        <v>92.11</v>
      </c>
      <c r="F15" s="3">
        <v>93.23</v>
      </c>
      <c r="G15" s="3">
        <v>90.95</v>
      </c>
      <c r="H15" s="3">
        <v>93.35</v>
      </c>
      <c r="I15" s="3">
        <v>93.53</v>
      </c>
      <c r="J15" s="3">
        <v>93.06</v>
      </c>
      <c r="K15" s="3"/>
      <c r="L15" s="3">
        <f t="shared" si="0"/>
        <v>92.41444444444444</v>
      </c>
      <c r="M15" s="3">
        <f t="shared" si="1"/>
        <v>1.127387589864</v>
      </c>
      <c r="N15" s="3"/>
    </row>
    <row r="16" spans="1:14" ht="12.75">
      <c r="A16" s="1" t="s">
        <v>68</v>
      </c>
      <c r="B16" s="3">
        <f>100-SUM(B4:B7)</f>
        <v>10.490000000000009</v>
      </c>
      <c r="C16" s="3">
        <f aca="true" t="shared" si="2" ref="C16:J16">100-SUM(C4:C7)</f>
        <v>8.420000000000002</v>
      </c>
      <c r="D16" s="3">
        <f t="shared" si="2"/>
        <v>7.8300000000000125</v>
      </c>
      <c r="E16" s="3">
        <f t="shared" si="2"/>
        <v>8.759999999999991</v>
      </c>
      <c r="F16" s="3">
        <f t="shared" si="2"/>
        <v>7.440000000000012</v>
      </c>
      <c r="G16" s="3">
        <f t="shared" si="2"/>
        <v>9.609999999999985</v>
      </c>
      <c r="H16" s="3">
        <f t="shared" si="2"/>
        <v>7.27000000000001</v>
      </c>
      <c r="I16" s="3">
        <f t="shared" si="2"/>
        <v>6.849999999999994</v>
      </c>
      <c r="J16" s="3">
        <f t="shared" si="2"/>
        <v>7.459999999999994</v>
      </c>
      <c r="K16" s="3"/>
      <c r="L16" s="3">
        <f>AVERAGE(B16:J16)</f>
        <v>8.236666666666668</v>
      </c>
      <c r="M16" s="3">
        <f>STDEV(B16:J16)</f>
        <v>1.200604014652626</v>
      </c>
      <c r="N16" s="3"/>
    </row>
    <row r="17" spans="2:14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5" ht="12.75">
      <c r="A18" s="1" t="s">
        <v>28</v>
      </c>
      <c r="B18" s="3" t="s">
        <v>29</v>
      </c>
      <c r="C18" s="3" t="s">
        <v>30</v>
      </c>
      <c r="D18" s="3" t="s">
        <v>31</v>
      </c>
      <c r="E18" s="3">
        <v>3.5</v>
      </c>
      <c r="F18" s="3" t="s">
        <v>32</v>
      </c>
      <c r="G18" s="3"/>
      <c r="H18" s="3"/>
      <c r="I18" s="3"/>
      <c r="J18" s="3"/>
      <c r="K18" s="3"/>
      <c r="L18" s="3" t="s">
        <v>71</v>
      </c>
      <c r="M18" s="3" t="s">
        <v>72</v>
      </c>
      <c r="N18" s="3"/>
      <c r="O18" s="1" t="s">
        <v>73</v>
      </c>
    </row>
    <row r="19" spans="1:15" ht="12.75">
      <c r="A19" s="1" t="s">
        <v>38</v>
      </c>
      <c r="B19" s="3">
        <v>1.0048274110218427</v>
      </c>
      <c r="C19" s="3">
        <v>0.9936594003471086</v>
      </c>
      <c r="D19" s="3">
        <v>0.9996976597859795</v>
      </c>
      <c r="E19" s="3">
        <v>0.9951824416128051</v>
      </c>
      <c r="F19" s="3">
        <v>1.0030966029886792</v>
      </c>
      <c r="G19" s="3">
        <v>1.007235448817533</v>
      </c>
      <c r="H19" s="3">
        <v>1.0003091474650765</v>
      </c>
      <c r="I19" s="3">
        <v>1.0034404491429207</v>
      </c>
      <c r="J19" s="3">
        <v>1.0054209512558914</v>
      </c>
      <c r="K19" s="3"/>
      <c r="L19" s="2">
        <f t="shared" si="0"/>
        <v>1.0014299458264262</v>
      </c>
      <c r="M19" s="3">
        <f t="shared" si="1"/>
        <v>0.0046322823558043345</v>
      </c>
      <c r="N19" s="6">
        <v>1</v>
      </c>
      <c r="O19" s="5">
        <v>1</v>
      </c>
    </row>
    <row r="20" spans="1:15" ht="12.75">
      <c r="A20" s="1" t="s">
        <v>42</v>
      </c>
      <c r="B20" s="3">
        <v>0.8091473383093781</v>
      </c>
      <c r="C20" s="3">
        <v>0.833127436751141</v>
      </c>
      <c r="D20" s="3">
        <v>0.8300515075064424</v>
      </c>
      <c r="E20" s="3">
        <v>0.845762076980304</v>
      </c>
      <c r="F20" s="3">
        <v>0.8192345783844971</v>
      </c>
      <c r="G20" s="3">
        <v>0.822343546012532</v>
      </c>
      <c r="H20" s="3">
        <v>0.8362046793144616</v>
      </c>
      <c r="I20" s="3">
        <v>0.8580554936667888</v>
      </c>
      <c r="J20" s="3">
        <v>0.8246047796552152</v>
      </c>
      <c r="K20" s="3"/>
      <c r="L20" s="2">
        <f t="shared" si="0"/>
        <v>0.8309479373978622</v>
      </c>
      <c r="M20" s="3">
        <f t="shared" si="1"/>
        <v>0.014638158948673104</v>
      </c>
      <c r="N20" s="6">
        <f>L20*1/0.996</f>
        <v>0.834285077708697</v>
      </c>
      <c r="O20" s="5">
        <v>0.83</v>
      </c>
    </row>
    <row r="21" spans="1:15" ht="12.75">
      <c r="A21" s="1" t="s">
        <v>39</v>
      </c>
      <c r="B21" s="3">
        <v>0.14662972353254178</v>
      </c>
      <c r="C21" s="3">
        <v>0.14411276698450695</v>
      </c>
      <c r="D21" s="3">
        <v>0.12956077033189803</v>
      </c>
      <c r="E21" s="3">
        <v>0.12919500634574074</v>
      </c>
      <c r="F21" s="3">
        <v>0.12956662959060716</v>
      </c>
      <c r="G21" s="3">
        <v>0.12114513976875313</v>
      </c>
      <c r="H21" s="3">
        <v>0.1218836675191829</v>
      </c>
      <c r="I21" s="3">
        <v>0.1110505554116681</v>
      </c>
      <c r="J21" s="3">
        <v>0.12374610752213332</v>
      </c>
      <c r="K21" s="3"/>
      <c r="L21" s="2">
        <f t="shared" si="0"/>
        <v>0.12854337411189248</v>
      </c>
      <c r="M21" s="3">
        <f t="shared" si="1"/>
        <v>0.011181048907124933</v>
      </c>
      <c r="N21" s="6">
        <f>L21*1/0.996</f>
        <v>0.12905961256214105</v>
      </c>
      <c r="O21" s="5">
        <v>0.13</v>
      </c>
    </row>
    <row r="22" spans="1:15" ht="12.75">
      <c r="A22" s="1" t="s">
        <v>40</v>
      </c>
      <c r="B22" s="3">
        <v>0.028556098118022566</v>
      </c>
      <c r="C22" s="3">
        <v>0.03713773454473887</v>
      </c>
      <c r="D22" s="3">
        <v>0.03705768565215348</v>
      </c>
      <c r="E22" s="3">
        <v>0.03354090090578556</v>
      </c>
      <c r="F22" s="3">
        <v>0.03765761792267047</v>
      </c>
      <c r="G22" s="3">
        <v>0.03338059620478291</v>
      </c>
      <c r="H22" s="3">
        <v>0.03852674522833984</v>
      </c>
      <c r="I22" s="3">
        <v>0.02055984865404346</v>
      </c>
      <c r="J22" s="3">
        <v>0.03403636700743832</v>
      </c>
      <c r="K22" s="3"/>
      <c r="L22" s="2">
        <f t="shared" si="0"/>
        <v>0.03338373269310839</v>
      </c>
      <c r="M22" s="3">
        <f t="shared" si="1"/>
        <v>0.005706529525586916</v>
      </c>
      <c r="N22" s="6">
        <f>L22*1/0.996</f>
        <v>0.033517803908743364</v>
      </c>
      <c r="O22" s="5">
        <v>0.03</v>
      </c>
    </row>
    <row r="23" spans="1:15" ht="12.75">
      <c r="A23" s="1" t="s">
        <v>37</v>
      </c>
      <c r="B23" s="3">
        <v>0.0035983124854508377</v>
      </c>
      <c r="C23" s="3">
        <v>0.0014735608518411261</v>
      </c>
      <c r="D23" s="3">
        <v>0.00408588704455778</v>
      </c>
      <c r="E23" s="3">
        <v>0.0035459117361565976</v>
      </c>
      <c r="F23" s="3">
        <v>0.005799666630526818</v>
      </c>
      <c r="G23" s="3">
        <v>0.005042095970099188</v>
      </c>
      <c r="H23" s="3">
        <v>0.0026120392753250098</v>
      </c>
      <c r="I23" s="3">
        <v>0.00173297941019819</v>
      </c>
      <c r="J23" s="3">
        <v>0.00406036767548492</v>
      </c>
      <c r="K23" s="3"/>
      <c r="L23" s="2">
        <f t="shared" si="0"/>
        <v>0.0035500912310711626</v>
      </c>
      <c r="M23" s="2">
        <f t="shared" si="1"/>
        <v>0.0014287356664742055</v>
      </c>
      <c r="N23" s="6">
        <v>0.005</v>
      </c>
      <c r="O23" s="5">
        <v>0.01</v>
      </c>
    </row>
    <row r="24" spans="1:14" ht="12.75">
      <c r="A24" s="1" t="s">
        <v>70</v>
      </c>
      <c r="B24" s="3">
        <f>SUM(B19:B23)</f>
        <v>1.992758883467236</v>
      </c>
      <c r="C24" s="3">
        <f aca="true" t="shared" si="3" ref="C24:J24">SUM(C19:C23)</f>
        <v>2.009510899479337</v>
      </c>
      <c r="D24" s="3">
        <f t="shared" si="3"/>
        <v>2.000453510321031</v>
      </c>
      <c r="E24" s="3">
        <f t="shared" si="3"/>
        <v>2.0072263375807924</v>
      </c>
      <c r="F24" s="3">
        <f t="shared" si="3"/>
        <v>1.9953550955169808</v>
      </c>
      <c r="G24" s="3">
        <f t="shared" si="3"/>
        <v>1.9891468267737002</v>
      </c>
      <c r="H24" s="3">
        <f t="shared" si="3"/>
        <v>1.999536278802386</v>
      </c>
      <c r="I24" s="3">
        <f t="shared" si="3"/>
        <v>1.9948393262856192</v>
      </c>
      <c r="J24" s="3">
        <f t="shared" si="3"/>
        <v>1.9918685731161632</v>
      </c>
      <c r="K24" s="3"/>
      <c r="L24" s="3">
        <f>AVERAGE(B24:J24)</f>
        <v>1.9978550812603606</v>
      </c>
      <c r="M24" s="3">
        <f>STDEV(B24:J24)</f>
        <v>0.006948423533694519</v>
      </c>
      <c r="N24" s="3"/>
    </row>
    <row r="25" spans="2:14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8:13" ht="20.25">
      <c r="H26" s="4" t="s">
        <v>67</v>
      </c>
      <c r="L26" s="3"/>
      <c r="M26" s="3"/>
    </row>
    <row r="27" spans="8:17" ht="20.25">
      <c r="H27" s="4" t="s">
        <v>74</v>
      </c>
      <c r="L27" s="3"/>
      <c r="M27" s="3"/>
      <c r="Q27" s="1" t="s">
        <v>75</v>
      </c>
    </row>
    <row r="28" spans="8:13" ht="13.5">
      <c r="H28"/>
      <c r="L28" s="3"/>
      <c r="M28" s="3"/>
    </row>
    <row r="29" spans="1:13" ht="12.75">
      <c r="A29" s="1" t="s">
        <v>43</v>
      </c>
      <c r="B29" s="1" t="s">
        <v>44</v>
      </c>
      <c r="C29" s="1" t="s">
        <v>45</v>
      </c>
      <c r="D29" s="1" t="s">
        <v>46</v>
      </c>
      <c r="E29" s="1" t="s">
        <v>47</v>
      </c>
      <c r="F29" s="1" t="s">
        <v>48</v>
      </c>
      <c r="G29" s="1" t="s">
        <v>49</v>
      </c>
      <c r="H29" s="1" t="s">
        <v>50</v>
      </c>
      <c r="L29" s="3"/>
      <c r="M29" s="3"/>
    </row>
    <row r="30" spans="1:13" ht="12.75">
      <c r="A30" s="1" t="s">
        <v>51</v>
      </c>
      <c r="B30" s="1" t="s">
        <v>16</v>
      </c>
      <c r="C30" s="1" t="s">
        <v>52</v>
      </c>
      <c r="D30" s="1">
        <v>20</v>
      </c>
      <c r="E30" s="1">
        <v>10</v>
      </c>
      <c r="F30" s="1">
        <v>800</v>
      </c>
      <c r="G30" s="1">
        <v>-800</v>
      </c>
      <c r="H30" s="1" t="s">
        <v>53</v>
      </c>
      <c r="L30" s="3"/>
      <c r="M30" s="3"/>
    </row>
    <row r="31" spans="1:13" ht="12.75">
      <c r="A31" s="1" t="s">
        <v>51</v>
      </c>
      <c r="B31" s="1" t="s">
        <v>38</v>
      </c>
      <c r="C31" s="1" t="s">
        <v>54</v>
      </c>
      <c r="D31" s="1">
        <v>20</v>
      </c>
      <c r="E31" s="1">
        <v>10</v>
      </c>
      <c r="F31" s="1">
        <v>600</v>
      </c>
      <c r="G31" s="1">
        <v>-600</v>
      </c>
      <c r="H31" s="1" t="s">
        <v>55</v>
      </c>
      <c r="L31" s="3"/>
      <c r="M31" s="3"/>
    </row>
    <row r="32" spans="1:13" ht="12.75">
      <c r="A32" s="1" t="s">
        <v>56</v>
      </c>
      <c r="B32" s="1" t="s">
        <v>33</v>
      </c>
      <c r="C32" s="1" t="s">
        <v>52</v>
      </c>
      <c r="D32" s="1">
        <v>20</v>
      </c>
      <c r="E32" s="1">
        <v>10</v>
      </c>
      <c r="F32" s="1">
        <v>500</v>
      </c>
      <c r="G32" s="1">
        <v>-500</v>
      </c>
      <c r="H32" s="1" t="s">
        <v>57</v>
      </c>
      <c r="L32" s="3"/>
      <c r="M32" s="3"/>
    </row>
    <row r="33" spans="1:13" ht="12.75">
      <c r="A33" s="1" t="s">
        <v>56</v>
      </c>
      <c r="B33" s="1" t="s">
        <v>34</v>
      </c>
      <c r="C33" s="1" t="s">
        <v>52</v>
      </c>
      <c r="D33" s="1">
        <v>20</v>
      </c>
      <c r="E33" s="1">
        <v>10</v>
      </c>
      <c r="F33" s="1">
        <v>250</v>
      </c>
      <c r="G33" s="1">
        <v>-250</v>
      </c>
      <c r="H33" s="1" t="s">
        <v>58</v>
      </c>
      <c r="L33" s="3"/>
      <c r="M33" s="3"/>
    </row>
    <row r="34" spans="1:13" ht="12.75">
      <c r="A34" s="1" t="s">
        <v>56</v>
      </c>
      <c r="B34" s="1" t="s">
        <v>35</v>
      </c>
      <c r="C34" s="1" t="s">
        <v>52</v>
      </c>
      <c r="D34" s="1">
        <v>20</v>
      </c>
      <c r="E34" s="1">
        <v>10</v>
      </c>
      <c r="F34" s="1">
        <v>500</v>
      </c>
      <c r="G34" s="1">
        <v>-500</v>
      </c>
      <c r="H34" s="1" t="s">
        <v>59</v>
      </c>
      <c r="L34" s="3"/>
      <c r="M34" s="3"/>
    </row>
    <row r="35" spans="1:13" ht="12.75">
      <c r="A35" s="1" t="s">
        <v>56</v>
      </c>
      <c r="B35" s="1" t="s">
        <v>36</v>
      </c>
      <c r="C35" s="1" t="s">
        <v>52</v>
      </c>
      <c r="D35" s="1">
        <v>20</v>
      </c>
      <c r="E35" s="1">
        <v>10</v>
      </c>
      <c r="F35" s="1">
        <v>600</v>
      </c>
      <c r="G35" s="1">
        <v>-600</v>
      </c>
      <c r="H35" s="1" t="s">
        <v>60</v>
      </c>
      <c r="L35" s="3"/>
      <c r="M35" s="3"/>
    </row>
    <row r="36" spans="1:13" ht="12.75">
      <c r="A36" s="1" t="s">
        <v>61</v>
      </c>
      <c r="B36" s="1" t="s">
        <v>37</v>
      </c>
      <c r="C36" s="1" t="s">
        <v>52</v>
      </c>
      <c r="D36" s="1">
        <v>20</v>
      </c>
      <c r="E36" s="1">
        <v>10</v>
      </c>
      <c r="F36" s="1">
        <v>500</v>
      </c>
      <c r="G36" s="1">
        <v>-500</v>
      </c>
      <c r="H36" s="1" t="s">
        <v>62</v>
      </c>
      <c r="L36" s="3"/>
      <c r="M36" s="3"/>
    </row>
    <row r="37" spans="1:13" ht="12.75">
      <c r="A37" s="1" t="s">
        <v>61</v>
      </c>
      <c r="B37" s="1" t="s">
        <v>39</v>
      </c>
      <c r="C37" s="1" t="s">
        <v>52</v>
      </c>
      <c r="D37" s="1">
        <v>20</v>
      </c>
      <c r="E37" s="1">
        <v>10</v>
      </c>
      <c r="F37" s="1">
        <v>500</v>
      </c>
      <c r="G37" s="1">
        <v>-250</v>
      </c>
      <c r="H37" s="1" t="s">
        <v>63</v>
      </c>
      <c r="L37" s="3"/>
      <c r="M37" s="3"/>
    </row>
    <row r="38" spans="1:13" ht="12.75">
      <c r="A38" s="1" t="s">
        <v>61</v>
      </c>
      <c r="B38" s="1" t="s">
        <v>40</v>
      </c>
      <c r="C38" s="1" t="s">
        <v>52</v>
      </c>
      <c r="D38" s="1">
        <v>20</v>
      </c>
      <c r="E38" s="1">
        <v>10</v>
      </c>
      <c r="F38" s="1">
        <v>250</v>
      </c>
      <c r="G38" s="1">
        <v>-250</v>
      </c>
      <c r="H38" s="1" t="s">
        <v>64</v>
      </c>
      <c r="L38" s="3"/>
      <c r="M38" s="3"/>
    </row>
    <row r="39" spans="1:13" ht="12.75">
      <c r="A39" s="1" t="s">
        <v>61</v>
      </c>
      <c r="B39" s="1" t="s">
        <v>41</v>
      </c>
      <c r="C39" s="1" t="s">
        <v>52</v>
      </c>
      <c r="D39" s="1">
        <v>20</v>
      </c>
      <c r="E39" s="1">
        <v>10</v>
      </c>
      <c r="F39" s="1">
        <v>500</v>
      </c>
      <c r="G39" s="1">
        <v>-500</v>
      </c>
      <c r="H39" s="1" t="s">
        <v>65</v>
      </c>
      <c r="L39" s="3"/>
      <c r="M39" s="3"/>
    </row>
    <row r="40" spans="1:13" ht="12.75">
      <c r="A40" s="1" t="s">
        <v>61</v>
      </c>
      <c r="B40" s="1" t="s">
        <v>42</v>
      </c>
      <c r="C40" s="1" t="s">
        <v>52</v>
      </c>
      <c r="D40" s="1">
        <v>20</v>
      </c>
      <c r="E40" s="1">
        <v>10</v>
      </c>
      <c r="F40" s="1">
        <v>500</v>
      </c>
      <c r="G40" s="1">
        <v>-500</v>
      </c>
      <c r="H40" s="1" t="s">
        <v>66</v>
      </c>
      <c r="L40" s="3"/>
      <c r="M40" s="3"/>
    </row>
    <row r="41" spans="12:13" ht="12.75">
      <c r="L41" s="3"/>
      <c r="M41" s="3"/>
    </row>
    <row r="42" spans="2:13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2:13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2:13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2:13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2:13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2:11" ht="12.7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2.7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2.75">
      <c r="B49" s="3"/>
      <c r="C49" s="3"/>
      <c r="D49" s="3"/>
      <c r="E49" s="3"/>
      <c r="F49" s="3"/>
      <c r="G49" s="3"/>
      <c r="H49" s="3"/>
      <c r="I49" s="3"/>
      <c r="J49" s="3"/>
      <c r="K49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2008-01-18T20:01:21Z</dcterms:created>
  <dcterms:modified xsi:type="dcterms:W3CDTF">2008-01-18T20:01:21Z</dcterms:modified>
  <cp:category/>
  <cp:version/>
  <cp:contentType/>
  <cp:contentStatus/>
</cp:coreProperties>
</file>