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0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<sst xmlns="http://schemas.openxmlformats.org/spreadsheetml/2006/main" count="90" uniqueCount="56">
  <si>
    <t>penroseite60381penroseite60381penroseite60381penroseite60381penroseite60381penroseite60381penroseite60381penroseite60381penroseite60381penroseite60381penroseite60381penroseite60381penroseite60381penroseite60381penroseite60381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</si>
  <si>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</si>
  <si>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</si>
  <si>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</si>
  <si>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</si>
  <si>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</si>
  <si>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</si>
  <si>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</si>
  <si>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</si>
  <si>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</si>
  <si>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</si>
  <si>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</si>
  <si>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</si>
  <si>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</si>
  <si>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</si>
  <si>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</si>
  <si>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</si>
  <si>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</si>
  <si>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</si>
  <si>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</si>
  <si>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</si>
  <si>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</si>
  <si>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Se</t>
  </si>
  <si>
    <t>S</t>
  </si>
  <si>
    <t>Mn</t>
  </si>
  <si>
    <t>Fe</t>
  </si>
  <si>
    <t>Co</t>
  </si>
  <si>
    <t>Ni</t>
  </si>
  <si>
    <t>Cu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</si>
  <si>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</si>
  <si>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</si>
  <si>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</si>
  <si>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</si>
  <si>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</si>
  <si>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</si>
  <si>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</si>
  <si>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</si>
  <si>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</si>
  <si>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</si>
  <si>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</si>
  <si>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se_2</t>
  </si>
  <si>
    <t>LIF</t>
  </si>
  <si>
    <t>Ka</t>
  </si>
  <si>
    <t>rhod-791</t>
  </si>
  <si>
    <t>co_1</t>
  </si>
  <si>
    <t>PET</t>
  </si>
  <si>
    <t>chalcopy</t>
  </si>
  <si>
    <t>ni_2</t>
  </si>
  <si>
    <t>Sum</t>
  </si>
  <si>
    <r>
      <t>NiSe</t>
    </r>
    <r>
      <rPr>
        <vertAlign val="subscript"/>
        <sz val="14"/>
        <rFont val="Times New Roman"/>
        <family val="1"/>
      </rPr>
      <t>2</t>
    </r>
  </si>
  <si>
    <t>Atom weights</t>
  </si>
  <si>
    <t>Atom proportions</t>
  </si>
  <si>
    <t>Atoms normalized to 3 apfu</t>
  </si>
  <si>
    <t>ideal</t>
  </si>
  <si>
    <t>measured</t>
  </si>
  <si>
    <r>
      <t>(Cu</t>
    </r>
    <r>
      <rPr>
        <vertAlign val="subscript"/>
        <sz val="14"/>
        <rFont val="Times New Roman"/>
        <family val="1"/>
      </rPr>
      <t>0.67</t>
    </r>
    <r>
      <rPr>
        <sz val="14"/>
        <rFont val="Times New Roman"/>
        <family val="1"/>
      </rPr>
      <t>Ni</t>
    </r>
    <r>
      <rPr>
        <vertAlign val="subscript"/>
        <sz val="14"/>
        <rFont val="Times New Roman"/>
        <family val="1"/>
      </rPr>
      <t>0.32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Se</t>
    </r>
    <r>
      <rPr>
        <vertAlign val="subscript"/>
        <sz val="14"/>
        <rFont val="Times New Roman"/>
        <family val="1"/>
      </rPr>
      <t>2.00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</si>
</sst>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workbookViewId="0" topLeftCell="A1">
      <selection activeCell="Q29" sqref="Q29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6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</row>
    <row r="4" spans="1:22" ht="12.75">
      <c r="A4" s="1" t="s">
        <v>22</v>
      </c>
      <c r="B4" s="2">
        <v>73.99</v>
      </c>
      <c r="C4" s="2">
        <v>72.93</v>
      </c>
      <c r="D4" s="2">
        <v>72.39</v>
      </c>
      <c r="E4" s="2">
        <v>70.03</v>
      </c>
      <c r="F4" s="2">
        <v>71.88</v>
      </c>
      <c r="G4" s="2">
        <v>72.82</v>
      </c>
      <c r="H4" s="2">
        <v>71.58</v>
      </c>
      <c r="I4" s="2">
        <v>72.39</v>
      </c>
      <c r="J4" s="2">
        <v>72.96</v>
      </c>
      <c r="K4" s="2">
        <v>72.26</v>
      </c>
      <c r="L4" s="2">
        <v>72.24</v>
      </c>
      <c r="M4" s="2">
        <v>72.98</v>
      </c>
      <c r="N4" s="2">
        <v>72.74</v>
      </c>
      <c r="O4" s="2">
        <v>72.73</v>
      </c>
      <c r="P4" s="2">
        <v>71.34</v>
      </c>
      <c r="Q4" s="2"/>
      <c r="R4" s="2">
        <f>AVERAGE(B4:P4)</f>
        <v>72.35066666666667</v>
      </c>
      <c r="S4" s="2">
        <f>STDEV(B4:P4)</f>
        <v>0.9083774126481895</v>
      </c>
      <c r="T4" s="2"/>
      <c r="U4" s="2"/>
      <c r="V4" s="2"/>
    </row>
    <row r="5" spans="1:22" ht="12.75">
      <c r="A5" s="1" t="s">
        <v>28</v>
      </c>
      <c r="B5" s="2">
        <v>18.32</v>
      </c>
      <c r="C5" s="2">
        <v>18.62</v>
      </c>
      <c r="D5" s="2">
        <v>18.88</v>
      </c>
      <c r="E5" s="2">
        <v>21.62</v>
      </c>
      <c r="F5" s="2">
        <v>19.22</v>
      </c>
      <c r="G5" s="2">
        <v>19.21</v>
      </c>
      <c r="H5" s="2">
        <v>21.45</v>
      </c>
      <c r="I5" s="2">
        <v>19.42</v>
      </c>
      <c r="J5" s="2">
        <v>18.14</v>
      </c>
      <c r="K5" s="2">
        <v>19.61</v>
      </c>
      <c r="L5" s="2">
        <v>18.42</v>
      </c>
      <c r="M5" s="2">
        <v>17.76</v>
      </c>
      <c r="N5" s="2">
        <v>17.8</v>
      </c>
      <c r="O5" s="2">
        <v>17.05</v>
      </c>
      <c r="P5" s="2">
        <v>20.8</v>
      </c>
      <c r="Q5" s="2"/>
      <c r="R5" s="2">
        <f aca="true" t="shared" si="0" ref="R5:R34">AVERAGE(B5:P5)</f>
        <v>19.088000000000005</v>
      </c>
      <c r="S5" s="2">
        <f aca="true" t="shared" si="1" ref="S5:S34">STDEV(B5:P5)</f>
        <v>1.3392172553931445</v>
      </c>
      <c r="T5" s="2"/>
      <c r="U5" s="2"/>
      <c r="V5" s="2"/>
    </row>
    <row r="6" spans="1:22" ht="12.75">
      <c r="A6" s="1" t="s">
        <v>27</v>
      </c>
      <c r="B6" s="2">
        <v>8.7</v>
      </c>
      <c r="C6" s="2">
        <v>8.78</v>
      </c>
      <c r="D6" s="2">
        <v>9.1</v>
      </c>
      <c r="E6" s="2">
        <v>8.75</v>
      </c>
      <c r="F6" s="2">
        <v>8.91</v>
      </c>
      <c r="G6" s="2">
        <v>8.05</v>
      </c>
      <c r="H6" s="2">
        <v>8.02</v>
      </c>
      <c r="I6" s="2">
        <v>8.55</v>
      </c>
      <c r="J6" s="2">
        <v>8.83</v>
      </c>
      <c r="K6" s="2">
        <v>8.31</v>
      </c>
      <c r="L6" s="2">
        <v>8.7</v>
      </c>
      <c r="M6" s="2">
        <v>8.78</v>
      </c>
      <c r="N6" s="2">
        <v>9.62</v>
      </c>
      <c r="O6" s="2">
        <v>9.09</v>
      </c>
      <c r="P6" s="2">
        <v>7.92</v>
      </c>
      <c r="Q6" s="2"/>
      <c r="R6" s="2">
        <f t="shared" si="0"/>
        <v>8.674</v>
      </c>
      <c r="S6" s="2">
        <f t="shared" si="1"/>
        <v>0.45454529870127225</v>
      </c>
      <c r="T6" s="2"/>
      <c r="U6" s="2"/>
      <c r="V6" s="2"/>
    </row>
    <row r="7" spans="1:22" ht="12.75">
      <c r="A7" s="1" t="s">
        <v>26</v>
      </c>
      <c r="B7" s="2">
        <v>0.45</v>
      </c>
      <c r="C7" s="2">
        <v>0.34</v>
      </c>
      <c r="D7" s="2">
        <v>0.31</v>
      </c>
      <c r="E7" s="2">
        <v>0.28</v>
      </c>
      <c r="F7" s="2">
        <v>0.37</v>
      </c>
      <c r="G7" s="2">
        <v>0.38</v>
      </c>
      <c r="H7" s="2">
        <v>0.29</v>
      </c>
      <c r="I7" s="2">
        <v>0.23</v>
      </c>
      <c r="J7" s="2">
        <v>0.45</v>
      </c>
      <c r="K7" s="2">
        <v>0.37</v>
      </c>
      <c r="L7" s="2">
        <v>0.42</v>
      </c>
      <c r="M7" s="2">
        <v>0.52</v>
      </c>
      <c r="N7" s="2">
        <v>0.41</v>
      </c>
      <c r="O7" s="2">
        <v>0.46</v>
      </c>
      <c r="P7" s="2">
        <v>0.3</v>
      </c>
      <c r="Q7" s="2"/>
      <c r="R7" s="2">
        <f t="shared" si="0"/>
        <v>0.372</v>
      </c>
      <c r="S7" s="2">
        <f t="shared" si="1"/>
        <v>0.0806402947840413</v>
      </c>
      <c r="T7" s="2"/>
      <c r="U7" s="2"/>
      <c r="V7" s="2"/>
    </row>
    <row r="8" spans="1:22" ht="12.75">
      <c r="A8" s="1" t="s">
        <v>25</v>
      </c>
      <c r="B8" s="2">
        <v>0</v>
      </c>
      <c r="C8" s="2">
        <v>0.01</v>
      </c>
      <c r="D8" s="2">
        <v>0.09</v>
      </c>
      <c r="E8" s="2">
        <v>0.04</v>
      </c>
      <c r="F8" s="2">
        <v>0.03</v>
      </c>
      <c r="G8" s="2">
        <v>0.02</v>
      </c>
      <c r="H8" s="2">
        <v>0.01</v>
      </c>
      <c r="I8" s="2">
        <v>0.09</v>
      </c>
      <c r="J8" s="2">
        <v>0.1</v>
      </c>
      <c r="K8" s="2">
        <v>0.1</v>
      </c>
      <c r="L8" s="2">
        <v>0.04</v>
      </c>
      <c r="M8" s="2">
        <v>0.06</v>
      </c>
      <c r="N8" s="2">
        <v>0.05</v>
      </c>
      <c r="O8" s="2">
        <v>0.07</v>
      </c>
      <c r="P8" s="2">
        <v>0.13</v>
      </c>
      <c r="Q8" s="2"/>
      <c r="R8" s="2">
        <f t="shared" si="0"/>
        <v>0.056000000000000015</v>
      </c>
      <c r="S8" s="2">
        <f t="shared" si="1"/>
        <v>0.039424430424366476</v>
      </c>
      <c r="T8" s="2"/>
      <c r="U8" s="2"/>
      <c r="V8" s="2"/>
    </row>
    <row r="9" spans="1:22" ht="12.75">
      <c r="A9" s="1" t="s">
        <v>23</v>
      </c>
      <c r="B9" s="2">
        <v>0.03</v>
      </c>
      <c r="C9" s="2">
        <v>0.01</v>
      </c>
      <c r="D9" s="2">
        <v>0.01</v>
      </c>
      <c r="E9" s="2">
        <v>0</v>
      </c>
      <c r="F9" s="2">
        <v>0</v>
      </c>
      <c r="G9" s="2">
        <v>0</v>
      </c>
      <c r="H9" s="2">
        <v>0</v>
      </c>
      <c r="I9" s="2">
        <v>0.01</v>
      </c>
      <c r="J9" s="2">
        <v>0.01</v>
      </c>
      <c r="K9" s="2">
        <v>0.03</v>
      </c>
      <c r="L9" s="2">
        <v>0.01</v>
      </c>
      <c r="M9" s="2">
        <v>0</v>
      </c>
      <c r="N9" s="2">
        <v>0.02</v>
      </c>
      <c r="O9" s="2">
        <v>0.01</v>
      </c>
      <c r="P9" s="2">
        <v>0.01</v>
      </c>
      <c r="Q9" s="2"/>
      <c r="R9" s="2">
        <f t="shared" si="0"/>
        <v>0.010000000000000002</v>
      </c>
      <c r="S9" s="2">
        <f t="shared" si="1"/>
        <v>0.009999999999999997</v>
      </c>
      <c r="T9" s="2"/>
      <c r="U9" s="2"/>
      <c r="V9" s="2"/>
    </row>
    <row r="10" spans="1:22" ht="12.75">
      <c r="A10" s="1" t="s">
        <v>24</v>
      </c>
      <c r="B10" s="2">
        <v>0</v>
      </c>
      <c r="C10" s="2">
        <v>0</v>
      </c>
      <c r="D10" s="2">
        <v>0</v>
      </c>
      <c r="E10" s="2">
        <v>0.03</v>
      </c>
      <c r="F10" s="2">
        <v>0.02</v>
      </c>
      <c r="G10" s="2">
        <v>0</v>
      </c>
      <c r="H10" s="2">
        <v>0</v>
      </c>
      <c r="I10" s="2">
        <v>0.04</v>
      </c>
      <c r="J10" s="2">
        <v>0.02</v>
      </c>
      <c r="K10" s="2">
        <v>0</v>
      </c>
      <c r="L10" s="2">
        <v>0</v>
      </c>
      <c r="M10" s="2">
        <v>0.01</v>
      </c>
      <c r="N10" s="2">
        <v>0.01</v>
      </c>
      <c r="O10" s="2">
        <v>0</v>
      </c>
      <c r="P10" s="2">
        <v>0.01</v>
      </c>
      <c r="Q10" s="2"/>
      <c r="R10" s="2">
        <f t="shared" si="0"/>
        <v>0.009333333333333334</v>
      </c>
      <c r="S10" s="2">
        <f t="shared" si="1"/>
        <v>0.012798809468443686</v>
      </c>
      <c r="T10" s="2"/>
      <c r="U10" s="2"/>
      <c r="V10" s="2"/>
    </row>
    <row r="11" spans="1:21" ht="12.75">
      <c r="A11" s="2" t="s">
        <v>29</v>
      </c>
      <c r="B11" s="2">
        <v>101.49</v>
      </c>
      <c r="C11" s="2">
        <v>100.69</v>
      </c>
      <c r="D11" s="2">
        <v>100.79</v>
      </c>
      <c r="E11" s="2">
        <v>100.75</v>
      </c>
      <c r="F11" s="2">
        <v>100.43</v>
      </c>
      <c r="G11" s="2">
        <v>100.48</v>
      </c>
      <c r="H11" s="2">
        <v>101.35</v>
      </c>
      <c r="I11" s="2">
        <v>100.72</v>
      </c>
      <c r="J11" s="2">
        <v>100.5</v>
      </c>
      <c r="K11" s="2">
        <v>100.68</v>
      </c>
      <c r="L11" s="2">
        <v>99.82</v>
      </c>
      <c r="M11" s="2">
        <v>100.13</v>
      </c>
      <c r="N11" s="2">
        <v>100.64</v>
      </c>
      <c r="O11" s="2">
        <v>99.41</v>
      </c>
      <c r="P11" s="2">
        <v>100.52</v>
      </c>
      <c r="Q11" s="2"/>
      <c r="R11" s="2">
        <f t="shared" si="0"/>
        <v>100.56</v>
      </c>
      <c r="S11" s="2">
        <f t="shared" si="1"/>
        <v>0.5158072729798979</v>
      </c>
      <c r="T11" s="2"/>
      <c r="U11" s="2"/>
    </row>
    <row r="12" spans="2:22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1" t="s">
        <v>50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1" t="s">
        <v>22</v>
      </c>
      <c r="B14" s="2">
        <v>78.963</v>
      </c>
      <c r="C14" s="2">
        <v>78.963</v>
      </c>
      <c r="D14" s="2">
        <v>78.963</v>
      </c>
      <c r="E14" s="2">
        <v>78.963</v>
      </c>
      <c r="F14" s="2">
        <v>78.963</v>
      </c>
      <c r="G14" s="2">
        <v>78.963</v>
      </c>
      <c r="H14" s="2">
        <v>78.963</v>
      </c>
      <c r="I14" s="2">
        <v>78.963</v>
      </c>
      <c r="J14" s="2">
        <v>78.963</v>
      </c>
      <c r="K14" s="2">
        <v>78.963</v>
      </c>
      <c r="L14" s="2">
        <v>78.963</v>
      </c>
      <c r="M14" s="2">
        <v>78.963</v>
      </c>
      <c r="N14" s="2">
        <v>78.963</v>
      </c>
      <c r="O14" s="2">
        <v>78.963</v>
      </c>
      <c r="P14" s="2">
        <v>78.963</v>
      </c>
      <c r="Q14" s="2"/>
      <c r="R14" s="2"/>
      <c r="S14" s="2"/>
      <c r="T14" s="2"/>
      <c r="U14" s="2"/>
      <c r="V14" s="2"/>
    </row>
    <row r="15" spans="1:22" ht="12.75">
      <c r="A15" s="1" t="s">
        <v>28</v>
      </c>
      <c r="B15" s="2">
        <v>63.546</v>
      </c>
      <c r="C15" s="2">
        <v>63.546</v>
      </c>
      <c r="D15" s="2">
        <v>63.546</v>
      </c>
      <c r="E15" s="2">
        <v>63.546</v>
      </c>
      <c r="F15" s="2">
        <v>63.546</v>
      </c>
      <c r="G15" s="2">
        <v>63.546</v>
      </c>
      <c r="H15" s="2">
        <v>63.546</v>
      </c>
      <c r="I15" s="2">
        <v>63.546</v>
      </c>
      <c r="J15" s="2">
        <v>63.546</v>
      </c>
      <c r="K15" s="2">
        <v>63.546</v>
      </c>
      <c r="L15" s="2">
        <v>63.546</v>
      </c>
      <c r="M15" s="2">
        <v>63.546</v>
      </c>
      <c r="N15" s="2">
        <v>63.546</v>
      </c>
      <c r="O15" s="2">
        <v>63.546</v>
      </c>
      <c r="P15" s="2">
        <v>63.546</v>
      </c>
      <c r="Q15" s="2"/>
      <c r="R15" s="2"/>
      <c r="S15" s="2"/>
      <c r="T15" s="2"/>
      <c r="U15" s="2"/>
      <c r="V15" s="2"/>
    </row>
    <row r="16" spans="1:22" ht="12.75">
      <c r="A16" s="1" t="s">
        <v>27</v>
      </c>
      <c r="B16" s="2">
        <v>58.693</v>
      </c>
      <c r="C16" s="2">
        <v>58.693</v>
      </c>
      <c r="D16" s="2">
        <v>58.693</v>
      </c>
      <c r="E16" s="2">
        <v>58.693</v>
      </c>
      <c r="F16" s="2">
        <v>58.693</v>
      </c>
      <c r="G16" s="2">
        <v>58.693</v>
      </c>
      <c r="H16" s="2">
        <v>58.693</v>
      </c>
      <c r="I16" s="2">
        <v>58.693</v>
      </c>
      <c r="J16" s="2">
        <v>58.693</v>
      </c>
      <c r="K16" s="2">
        <v>58.693</v>
      </c>
      <c r="L16" s="2">
        <v>58.693</v>
      </c>
      <c r="M16" s="2">
        <v>58.693</v>
      </c>
      <c r="N16" s="2">
        <v>58.693</v>
      </c>
      <c r="O16" s="2">
        <v>58.693</v>
      </c>
      <c r="P16" s="2">
        <v>58.693</v>
      </c>
      <c r="Q16" s="2"/>
      <c r="R16" s="2"/>
      <c r="S16" s="2"/>
      <c r="T16" s="2"/>
      <c r="U16" s="2"/>
      <c r="V16" s="2"/>
    </row>
    <row r="17" spans="1:22" ht="12.75">
      <c r="A17" s="1" t="s">
        <v>26</v>
      </c>
      <c r="B17" s="2">
        <v>58.933</v>
      </c>
      <c r="C17" s="2">
        <v>58.933</v>
      </c>
      <c r="D17" s="2">
        <v>58.933</v>
      </c>
      <c r="E17" s="2">
        <v>58.933</v>
      </c>
      <c r="F17" s="2">
        <v>58.933</v>
      </c>
      <c r="G17" s="2">
        <v>58.933</v>
      </c>
      <c r="H17" s="2">
        <v>58.933</v>
      </c>
      <c r="I17" s="2">
        <v>58.933</v>
      </c>
      <c r="J17" s="2">
        <v>58.933</v>
      </c>
      <c r="K17" s="2">
        <v>58.933</v>
      </c>
      <c r="L17" s="2">
        <v>58.933</v>
      </c>
      <c r="M17" s="2">
        <v>58.933</v>
      </c>
      <c r="N17" s="2">
        <v>58.933</v>
      </c>
      <c r="O17" s="2">
        <v>58.933</v>
      </c>
      <c r="P17" s="2">
        <v>58.933</v>
      </c>
      <c r="Q17" s="2"/>
      <c r="R17" s="2"/>
      <c r="S17" s="2"/>
      <c r="T17" s="2"/>
      <c r="U17" s="2"/>
      <c r="V17" s="2"/>
    </row>
    <row r="18" spans="1:22" ht="12.75">
      <c r="A18" s="1" t="s">
        <v>25</v>
      </c>
      <c r="B18" s="2">
        <v>55.845</v>
      </c>
      <c r="C18" s="2">
        <v>55.845</v>
      </c>
      <c r="D18" s="2">
        <v>55.845</v>
      </c>
      <c r="E18" s="2">
        <v>55.845</v>
      </c>
      <c r="F18" s="2">
        <v>55.845</v>
      </c>
      <c r="G18" s="2">
        <v>55.845</v>
      </c>
      <c r="H18" s="2">
        <v>55.845</v>
      </c>
      <c r="I18" s="2">
        <v>55.845</v>
      </c>
      <c r="J18" s="2">
        <v>55.845</v>
      </c>
      <c r="K18" s="2">
        <v>55.845</v>
      </c>
      <c r="L18" s="2">
        <v>55.845</v>
      </c>
      <c r="M18" s="2">
        <v>55.845</v>
      </c>
      <c r="N18" s="2">
        <v>55.845</v>
      </c>
      <c r="O18" s="2">
        <v>55.845</v>
      </c>
      <c r="P18" s="2">
        <v>55.845</v>
      </c>
      <c r="Q18" s="2"/>
      <c r="R18" s="2"/>
      <c r="S18" s="2"/>
      <c r="T18" s="2"/>
      <c r="U18" s="2"/>
      <c r="V18" s="2"/>
    </row>
    <row r="19" spans="2:22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2.75">
      <c r="A20" s="1" t="s">
        <v>51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2.75">
      <c r="A21" s="1" t="s">
        <v>22</v>
      </c>
      <c r="B21" s="2">
        <f>B4/B14</f>
        <v>0.9370211364816433</v>
      </c>
      <c r="C21" s="2">
        <f aca="true" t="shared" si="2" ref="C21:P21">C4/C14</f>
        <v>0.923597127768702</v>
      </c>
      <c r="D21" s="2">
        <f t="shared" si="2"/>
        <v>0.9167584818205996</v>
      </c>
      <c r="E21" s="2">
        <f t="shared" si="2"/>
        <v>0.88687106619556</v>
      </c>
      <c r="F21" s="2">
        <f t="shared" si="2"/>
        <v>0.9102997606473918</v>
      </c>
      <c r="G21" s="2">
        <f t="shared" si="2"/>
        <v>0.922204070260755</v>
      </c>
      <c r="H21" s="2">
        <f t="shared" si="2"/>
        <v>0.9065005128984461</v>
      </c>
      <c r="I21" s="2">
        <f t="shared" si="2"/>
        <v>0.9167584818205996</v>
      </c>
      <c r="J21" s="2">
        <f t="shared" si="2"/>
        <v>0.9239770525435964</v>
      </c>
      <c r="K21" s="2">
        <f t="shared" si="2"/>
        <v>0.9151121411293899</v>
      </c>
      <c r="L21" s="2">
        <f t="shared" si="2"/>
        <v>0.9148588579461266</v>
      </c>
      <c r="M21" s="2">
        <f t="shared" si="2"/>
        <v>0.9242303357268595</v>
      </c>
      <c r="N21" s="2">
        <f t="shared" si="2"/>
        <v>0.9211909375277029</v>
      </c>
      <c r="O21" s="2">
        <f t="shared" si="2"/>
        <v>0.9210642959360714</v>
      </c>
      <c r="P21" s="2">
        <f t="shared" si="2"/>
        <v>0.9034611146992897</v>
      </c>
      <c r="Q21" s="2"/>
      <c r="R21" s="2">
        <f t="shared" si="0"/>
        <v>0.9162603582268489</v>
      </c>
      <c r="S21" s="2">
        <f t="shared" si="1"/>
        <v>0.011503836133982391</v>
      </c>
      <c r="T21" s="2"/>
      <c r="U21" s="2"/>
      <c r="V21" s="2"/>
    </row>
    <row r="22" spans="1:22" ht="12.75">
      <c r="A22" s="1" t="s">
        <v>28</v>
      </c>
      <c r="B22" s="2">
        <f>B5/B15</f>
        <v>0.28829509331822617</v>
      </c>
      <c r="C22" s="2">
        <f>C5/C15</f>
        <v>0.2930160828376295</v>
      </c>
      <c r="D22" s="2">
        <f>D5/D15</f>
        <v>0.29710760708777895</v>
      </c>
      <c r="E22" s="2">
        <f>E5/E15</f>
        <v>0.3402259780316621</v>
      </c>
      <c r="F22" s="2">
        <f>F5/F15</f>
        <v>0.302458061876436</v>
      </c>
      <c r="G22" s="2">
        <f>G5/G15</f>
        <v>0.30230069555912253</v>
      </c>
      <c r="H22" s="2">
        <f>H5/H15</f>
        <v>0.3375507506373336</v>
      </c>
      <c r="I22" s="2">
        <f>I5/I15</f>
        <v>0.30560538822270483</v>
      </c>
      <c r="J22" s="2">
        <f>J5/J15</f>
        <v>0.2854624996065842</v>
      </c>
      <c r="K22" s="2">
        <f>K5/K15</f>
        <v>0.3085953482516602</v>
      </c>
      <c r="L22" s="2">
        <f>L5/L15</f>
        <v>0.2898687564913606</v>
      </c>
      <c r="M22" s="2">
        <f>M5/M15</f>
        <v>0.27948257954867345</v>
      </c>
      <c r="N22" s="2">
        <f>N5/N15</f>
        <v>0.2801120448179272</v>
      </c>
      <c r="O22" s="2">
        <f>O5/O15</f>
        <v>0.268309571019419</v>
      </c>
      <c r="P22" s="2">
        <f>P5/P15</f>
        <v>0.32732194001195986</v>
      </c>
      <c r="Q22" s="2"/>
      <c r="R22" s="2">
        <f t="shared" si="0"/>
        <v>0.3003808264878985</v>
      </c>
      <c r="S22" s="2">
        <f t="shared" si="1"/>
        <v>0.02107476875638448</v>
      </c>
      <c r="T22" s="2"/>
      <c r="U22" s="2"/>
      <c r="V22" s="2"/>
    </row>
    <row r="23" spans="1:22" ht="12.75">
      <c r="A23" s="1" t="s">
        <v>27</v>
      </c>
      <c r="B23" s="2">
        <f>B6/B16</f>
        <v>0.14822891997342102</v>
      </c>
      <c r="C23" s="2">
        <f>C6/C16</f>
        <v>0.14959194452490074</v>
      </c>
      <c r="D23" s="2">
        <f>D6/D16</f>
        <v>0.15504404273081968</v>
      </c>
      <c r="E23" s="2">
        <f>E6/E16</f>
        <v>0.14908081031809586</v>
      </c>
      <c r="F23" s="2">
        <f>F6/F16</f>
        <v>0.15180685942105532</v>
      </c>
      <c r="G23" s="2">
        <f>G6/G16</f>
        <v>0.1371543454926482</v>
      </c>
      <c r="H23" s="2">
        <f>H6/H16</f>
        <v>0.13664321128584328</v>
      </c>
      <c r="I23" s="2">
        <f>I6/I16</f>
        <v>0.14567324893939654</v>
      </c>
      <c r="J23" s="2">
        <f>J6/J16</f>
        <v>0.1504438348695756</v>
      </c>
      <c r="K23" s="2">
        <f>K6/K16</f>
        <v>0.14158417528495734</v>
      </c>
      <c r="L23" s="2">
        <f>L6/L16</f>
        <v>0.14822891997342102</v>
      </c>
      <c r="M23" s="2">
        <f>M6/M16</f>
        <v>0.14959194452490074</v>
      </c>
      <c r="N23" s="2">
        <f>N6/N16</f>
        <v>0.16390370231543794</v>
      </c>
      <c r="O23" s="2">
        <f>O6/O16</f>
        <v>0.15487366466188474</v>
      </c>
      <c r="P23" s="2">
        <f>P6/P16</f>
        <v>0.13493943059649363</v>
      </c>
      <c r="Q23" s="2"/>
      <c r="R23" s="2">
        <f t="shared" si="0"/>
        <v>0.14778593699419013</v>
      </c>
      <c r="S23" s="2">
        <f t="shared" si="1"/>
        <v>0.007744455023618754</v>
      </c>
      <c r="T23" s="2"/>
      <c r="U23" s="2"/>
      <c r="V23" s="2"/>
    </row>
    <row r="24" spans="1:22" ht="12.75">
      <c r="A24" s="1" t="s">
        <v>26</v>
      </c>
      <c r="B24" s="2">
        <f aca="true" t="shared" si="3" ref="B24:P25">B7/B17</f>
        <v>0.0076357897951911495</v>
      </c>
      <c r="C24" s="2">
        <f t="shared" si="3"/>
        <v>0.005769263400811091</v>
      </c>
      <c r="D24" s="2">
        <f t="shared" si="3"/>
        <v>0.005260210747798347</v>
      </c>
      <c r="E24" s="2">
        <f t="shared" si="3"/>
        <v>0.004751158094785605</v>
      </c>
      <c r="F24" s="2">
        <f t="shared" si="3"/>
        <v>0.006278316053823834</v>
      </c>
      <c r="G24" s="2">
        <f t="shared" si="3"/>
        <v>0.006448000271494748</v>
      </c>
      <c r="H24" s="2">
        <f t="shared" si="3"/>
        <v>0.004920842312456518</v>
      </c>
      <c r="I24" s="2">
        <f t="shared" si="3"/>
        <v>0.0039027370064310322</v>
      </c>
      <c r="J24" s="2">
        <f t="shared" si="3"/>
        <v>0.0076357897951911495</v>
      </c>
      <c r="K24" s="2">
        <f t="shared" si="3"/>
        <v>0.006278316053823834</v>
      </c>
      <c r="L24" s="2">
        <f t="shared" si="3"/>
        <v>0.0071267371421784055</v>
      </c>
      <c r="M24" s="2">
        <f t="shared" si="3"/>
        <v>0.00882357931888755</v>
      </c>
      <c r="N24" s="2">
        <f t="shared" si="3"/>
        <v>0.006957052924507491</v>
      </c>
      <c r="O24" s="2">
        <f t="shared" si="3"/>
        <v>0.0078054740128620645</v>
      </c>
      <c r="P24" s="2">
        <f t="shared" si="3"/>
        <v>0.005090526530127433</v>
      </c>
      <c r="Q24" s="2"/>
      <c r="R24" s="2">
        <f t="shared" si="0"/>
        <v>0.006312252897358017</v>
      </c>
      <c r="S24" s="2">
        <f t="shared" si="1"/>
        <v>0.0013683385333182008</v>
      </c>
      <c r="T24" s="2"/>
      <c r="U24" s="2"/>
      <c r="V24" s="2"/>
    </row>
    <row r="25" spans="1:22" ht="12.75">
      <c r="A25" s="1" t="s">
        <v>25</v>
      </c>
      <c r="B25" s="2">
        <f aca="true" t="shared" si="4" ref="B25:P25">B8/B18</f>
        <v>0</v>
      </c>
      <c r="C25" s="2">
        <f t="shared" si="4"/>
        <v>0.00017906706061420003</v>
      </c>
      <c r="D25" s="2">
        <f t="shared" si="4"/>
        <v>0.0016116035455278</v>
      </c>
      <c r="E25" s="2">
        <f t="shared" si="4"/>
        <v>0.0007162682424568001</v>
      </c>
      <c r="F25" s="2">
        <f t="shared" si="4"/>
        <v>0.0005372011818426001</v>
      </c>
      <c r="G25" s="2">
        <f t="shared" si="4"/>
        <v>0.00035813412122840006</v>
      </c>
      <c r="H25" s="2">
        <f t="shared" si="4"/>
        <v>0.00017906706061420003</v>
      </c>
      <c r="I25" s="2">
        <f t="shared" si="4"/>
        <v>0.0016116035455278</v>
      </c>
      <c r="J25" s="2">
        <f t="shared" si="4"/>
        <v>0.0017906706061420004</v>
      </c>
      <c r="K25" s="2">
        <f t="shared" si="4"/>
        <v>0.0017906706061420004</v>
      </c>
      <c r="L25" s="2">
        <f t="shared" si="4"/>
        <v>0.0007162682424568001</v>
      </c>
      <c r="M25" s="2">
        <f t="shared" si="4"/>
        <v>0.0010744023636852001</v>
      </c>
      <c r="N25" s="2">
        <f t="shared" si="4"/>
        <v>0.0008953353030710002</v>
      </c>
      <c r="O25" s="2">
        <f t="shared" si="4"/>
        <v>0.0012534694242994002</v>
      </c>
      <c r="P25" s="2">
        <f t="shared" si="4"/>
        <v>0.0023278717879846003</v>
      </c>
      <c r="Q25" s="2"/>
      <c r="R25" s="2">
        <f t="shared" si="0"/>
        <v>0.0010027755394395202</v>
      </c>
      <c r="S25" s="2">
        <f t="shared" si="1"/>
        <v>0.0007059616872480347</v>
      </c>
      <c r="T25" s="2"/>
      <c r="U25" s="2"/>
      <c r="V25" s="2"/>
    </row>
    <row r="26" spans="1:22" ht="12.75">
      <c r="A26" s="1" t="s">
        <v>48</v>
      </c>
      <c r="B26" s="2">
        <f>SUM(B21:B25)</f>
        <v>1.3811809395684815</v>
      </c>
      <c r="C26" s="2">
        <f aca="true" t="shared" si="5" ref="C26:P26">SUM(C21:C25)</f>
        <v>1.3721534855926574</v>
      </c>
      <c r="D26" s="2">
        <f t="shared" si="5"/>
        <v>1.3757819459325245</v>
      </c>
      <c r="E26" s="2">
        <f t="shared" si="5"/>
        <v>1.3816452808825603</v>
      </c>
      <c r="F26" s="2">
        <f t="shared" si="5"/>
        <v>1.3713801991805494</v>
      </c>
      <c r="G26" s="2">
        <f t="shared" si="5"/>
        <v>1.368465245705249</v>
      </c>
      <c r="H26" s="2">
        <f t="shared" si="5"/>
        <v>1.3857943841946936</v>
      </c>
      <c r="I26" s="2">
        <f t="shared" si="5"/>
        <v>1.3735514595346598</v>
      </c>
      <c r="J26" s="2">
        <f t="shared" si="5"/>
        <v>1.3693098474210892</v>
      </c>
      <c r="K26" s="2">
        <f t="shared" si="5"/>
        <v>1.373360651325973</v>
      </c>
      <c r="L26" s="2">
        <f t="shared" si="5"/>
        <v>1.3607995397955435</v>
      </c>
      <c r="M26" s="2">
        <f t="shared" si="5"/>
        <v>1.3632028414830066</v>
      </c>
      <c r="N26" s="2">
        <f t="shared" si="5"/>
        <v>1.3730590728886465</v>
      </c>
      <c r="O26" s="2">
        <f t="shared" si="5"/>
        <v>1.3533064750545365</v>
      </c>
      <c r="P26" s="2">
        <f t="shared" si="5"/>
        <v>1.3731408836258554</v>
      </c>
      <c r="Q26" s="2"/>
      <c r="R26" s="2">
        <f t="shared" si="0"/>
        <v>1.3717421501457352</v>
      </c>
      <c r="S26" s="2">
        <f t="shared" si="1"/>
        <v>0.008280876841529368</v>
      </c>
      <c r="T26" s="2"/>
      <c r="U26" s="2"/>
      <c r="V26" s="2"/>
    </row>
    <row r="27" spans="2:22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1" t="s">
        <v>52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1" t="s">
        <v>22</v>
      </c>
      <c r="B29" s="2">
        <f>B21*3/B26</f>
        <v>2.0352607894539743</v>
      </c>
      <c r="C29" s="2">
        <f aca="true" t="shared" si="6" ref="C29:P29">C21*3/C26</f>
        <v>2.01930134813552</v>
      </c>
      <c r="D29" s="2">
        <f t="shared" si="6"/>
        <v>1.9990634806576293</v>
      </c>
      <c r="E29" s="2">
        <f t="shared" si="6"/>
        <v>1.9256847147388996</v>
      </c>
      <c r="F29" s="2">
        <f t="shared" si="6"/>
        <v>1.9913509642140006</v>
      </c>
      <c r="G29" s="2">
        <f t="shared" si="6"/>
        <v>2.0216897867628854</v>
      </c>
      <c r="H29" s="2">
        <f t="shared" si="6"/>
        <v>1.9624134501567363</v>
      </c>
      <c r="I29" s="2">
        <f t="shared" si="6"/>
        <v>2.0023097251802664</v>
      </c>
      <c r="J29" s="2">
        <f t="shared" si="6"/>
        <v>2.024327191432493</v>
      </c>
      <c r="K29" s="2">
        <f t="shared" si="6"/>
        <v>1.9989916128276726</v>
      </c>
      <c r="L29" s="2">
        <f t="shared" si="6"/>
        <v>2.016885289548779</v>
      </c>
      <c r="M29" s="2">
        <f t="shared" si="6"/>
        <v>2.033953365417147</v>
      </c>
      <c r="N29" s="2">
        <f t="shared" si="6"/>
        <v>2.0127122475285018</v>
      </c>
      <c r="O29" s="2">
        <f t="shared" si="6"/>
        <v>2.041808665473843</v>
      </c>
      <c r="P29" s="2">
        <f t="shared" si="6"/>
        <v>1.9738567079445992</v>
      </c>
      <c r="Q29" s="2"/>
      <c r="R29" s="2">
        <f t="shared" si="0"/>
        <v>2.0039739559648635</v>
      </c>
      <c r="S29" s="2">
        <f t="shared" si="1"/>
        <v>0.031041177632410658</v>
      </c>
      <c r="T29" s="4">
        <v>2</v>
      </c>
      <c r="U29" s="2"/>
      <c r="V29" s="2"/>
    </row>
    <row r="30" spans="1:22" ht="12.75">
      <c r="A30" s="1" t="s">
        <v>28</v>
      </c>
      <c r="B30" s="2">
        <f>B22*3/B26</f>
        <v>0.6261925973470878</v>
      </c>
      <c r="C30" s="2">
        <f aca="true" t="shared" si="7" ref="C30:P30">C22*3/C26</f>
        <v>0.6406340527810648</v>
      </c>
      <c r="D30" s="2">
        <f t="shared" si="7"/>
        <v>0.6478663453162162</v>
      </c>
      <c r="E30" s="2">
        <f t="shared" si="7"/>
        <v>0.7387409403975258</v>
      </c>
      <c r="F30" s="2">
        <f t="shared" si="7"/>
        <v>0.6616503477091894</v>
      </c>
      <c r="G30" s="2">
        <f t="shared" si="7"/>
        <v>0.6627147379325579</v>
      </c>
      <c r="H30" s="2">
        <f t="shared" si="7"/>
        <v>0.730737736753399</v>
      </c>
      <c r="I30" s="2">
        <f t="shared" si="7"/>
        <v>0.6674785704634023</v>
      </c>
      <c r="J30" s="2">
        <f t="shared" si="7"/>
        <v>0.6254154240054896</v>
      </c>
      <c r="K30" s="2">
        <f t="shared" si="7"/>
        <v>0.6741026429300553</v>
      </c>
      <c r="L30" s="2">
        <f t="shared" si="7"/>
        <v>0.6390406845704385</v>
      </c>
      <c r="M30" s="2">
        <f t="shared" si="7"/>
        <v>0.6150572116867702</v>
      </c>
      <c r="N30" s="2">
        <f t="shared" si="7"/>
        <v>0.6120174659972054</v>
      </c>
      <c r="O30" s="2">
        <f t="shared" si="7"/>
        <v>0.5947867152751334</v>
      </c>
      <c r="P30" s="2">
        <f t="shared" si="7"/>
        <v>0.715123868020697</v>
      </c>
      <c r="Q30" s="2"/>
      <c r="R30" s="2">
        <f t="shared" si="0"/>
        <v>0.6567706227457489</v>
      </c>
      <c r="S30" s="2">
        <f t="shared" si="1"/>
        <v>0.04328198224598527</v>
      </c>
      <c r="T30" s="4">
        <v>0.67</v>
      </c>
      <c r="U30" s="2"/>
      <c r="V30" s="2"/>
    </row>
    <row r="31" spans="1:22" ht="12.75">
      <c r="A31" s="1" t="s">
        <v>27</v>
      </c>
      <c r="B31" s="2">
        <f>B23*3/B26</f>
        <v>0.3219612631341374</v>
      </c>
      <c r="C31" s="2">
        <f aca="true" t="shared" si="8" ref="C31:P31">C23*3/C26</f>
        <v>0.3270595004762663</v>
      </c>
      <c r="D31" s="2">
        <f t="shared" si="8"/>
        <v>0.33808564617933395</v>
      </c>
      <c r="E31" s="2">
        <f t="shared" si="8"/>
        <v>0.32370278908968614</v>
      </c>
      <c r="F31" s="2">
        <f t="shared" si="8"/>
        <v>0.3320892182454557</v>
      </c>
      <c r="G31" s="2">
        <f t="shared" si="8"/>
        <v>0.3006748163822706</v>
      </c>
      <c r="H31" s="2">
        <f t="shared" si="8"/>
        <v>0.29580841034779215</v>
      </c>
      <c r="I31" s="2">
        <f t="shared" si="8"/>
        <v>0.318167727742975</v>
      </c>
      <c r="J31" s="2">
        <f t="shared" si="8"/>
        <v>0.32960509665416415</v>
      </c>
      <c r="K31" s="2">
        <f t="shared" si="8"/>
        <v>0.30927966768581544</v>
      </c>
      <c r="L31" s="2">
        <f t="shared" si="8"/>
        <v>0.326783443788551</v>
      </c>
      <c r="M31" s="2">
        <f t="shared" si="8"/>
        <v>0.32920693818866026</v>
      </c>
      <c r="N31" s="2">
        <f t="shared" si="8"/>
        <v>0.35811358495439694</v>
      </c>
      <c r="O31" s="2">
        <f t="shared" si="8"/>
        <v>0.3433228189992445</v>
      </c>
      <c r="P31" s="2">
        <f t="shared" si="8"/>
        <v>0.2948119137786762</v>
      </c>
      <c r="Q31" s="2"/>
      <c r="R31" s="2">
        <f t="shared" si="0"/>
        <v>0.32324485570982836</v>
      </c>
      <c r="S31" s="2">
        <f t="shared" si="1"/>
        <v>0.017553500517953787</v>
      </c>
      <c r="T31" s="4">
        <v>0.32</v>
      </c>
      <c r="U31" s="2"/>
      <c r="V31" s="2"/>
    </row>
    <row r="32" spans="1:22" ht="12.75">
      <c r="A32" s="1" t="s">
        <v>26</v>
      </c>
      <c r="B32" s="2">
        <f>B24*3/B26</f>
        <v>0.016585350064800584</v>
      </c>
      <c r="C32" s="2">
        <f aca="true" t="shared" si="9" ref="C32:P32">C24*3/C26</f>
        <v>0.012613596353587029</v>
      </c>
      <c r="D32" s="2">
        <f t="shared" si="9"/>
        <v>0.01147030042809488</v>
      </c>
      <c r="E32" s="2">
        <f t="shared" si="9"/>
        <v>0.010316305119395084</v>
      </c>
      <c r="F32" s="2">
        <f t="shared" si="9"/>
        <v>0.013734300796180435</v>
      </c>
      <c r="G32" s="2">
        <f t="shared" si="9"/>
        <v>0.014135544088673705</v>
      </c>
      <c r="H32" s="2">
        <f t="shared" si="9"/>
        <v>0.01065275419336346</v>
      </c>
      <c r="I32" s="2">
        <f t="shared" si="9"/>
        <v>0.008524042501661841</v>
      </c>
      <c r="J32" s="2">
        <f t="shared" si="9"/>
        <v>0.016729135066629656</v>
      </c>
      <c r="K32" s="2">
        <f t="shared" si="9"/>
        <v>0.013714495273536818</v>
      </c>
      <c r="L32" s="2">
        <f t="shared" si="9"/>
        <v>0.015711506949618412</v>
      </c>
      <c r="M32" s="2">
        <f t="shared" si="9"/>
        <v>0.01941804781441444</v>
      </c>
      <c r="N32" s="2">
        <f t="shared" si="9"/>
        <v>0.015200481308945914</v>
      </c>
      <c r="O32" s="2">
        <f t="shared" si="9"/>
        <v>0.017303118303370668</v>
      </c>
      <c r="P32" s="2">
        <f t="shared" si="9"/>
        <v>0.011121640738025976</v>
      </c>
      <c r="Q32" s="2"/>
      <c r="R32" s="2">
        <f t="shared" si="0"/>
        <v>0.01381537460001993</v>
      </c>
      <c r="S32" s="2">
        <f t="shared" si="1"/>
        <v>0.0030448300490973717</v>
      </c>
      <c r="T32" s="4">
        <v>0.01</v>
      </c>
      <c r="U32" s="2"/>
      <c r="V32" s="2"/>
    </row>
    <row r="33" spans="1:22" ht="12.75">
      <c r="A33" s="1" t="s">
        <v>25</v>
      </c>
      <c r="B33" s="2">
        <f>B25*3/B26</f>
        <v>0</v>
      </c>
      <c r="C33" s="2">
        <f aca="true" t="shared" si="10" ref="C33:P33">C25*3/C26</f>
        <v>0.0003915022535620885</v>
      </c>
      <c r="D33" s="2">
        <f t="shared" si="10"/>
        <v>0.0035142274187253547</v>
      </c>
      <c r="E33" s="2">
        <f t="shared" si="10"/>
        <v>0.0015552506544934586</v>
      </c>
      <c r="F33" s="2">
        <f t="shared" si="10"/>
        <v>0.0011751690351740481</v>
      </c>
      <c r="G33" s="2">
        <f t="shared" si="10"/>
        <v>0.0007851148336116484</v>
      </c>
      <c r="H33" s="2">
        <f t="shared" si="10"/>
        <v>0.0003876485487093209</v>
      </c>
      <c r="I33" s="2">
        <f t="shared" si="10"/>
        <v>0.003519934111694197</v>
      </c>
      <c r="J33" s="2">
        <f t="shared" si="10"/>
        <v>0.0039231528412239655</v>
      </c>
      <c r="K33" s="2">
        <f t="shared" si="10"/>
        <v>0.003911581282920368</v>
      </c>
      <c r="L33" s="2">
        <f t="shared" si="10"/>
        <v>0.001579075142613035</v>
      </c>
      <c r="M33" s="2">
        <f t="shared" si="10"/>
        <v>0.002364436893007885</v>
      </c>
      <c r="N33" s="2">
        <f t="shared" si="10"/>
        <v>0.0019562202109499717</v>
      </c>
      <c r="O33" s="2">
        <f t="shared" si="10"/>
        <v>0.002778681948408368</v>
      </c>
      <c r="P33" s="2">
        <f t="shared" si="10"/>
        <v>0.005085869518001077</v>
      </c>
      <c r="Q33" s="2"/>
      <c r="R33" s="2">
        <f t="shared" si="0"/>
        <v>0.002195190979539652</v>
      </c>
      <c r="S33" s="2">
        <f t="shared" si="1"/>
        <v>0.0015437924693651923</v>
      </c>
      <c r="T33" s="2"/>
      <c r="U33" s="2"/>
      <c r="V33" s="2"/>
    </row>
    <row r="34" spans="1:22" ht="12.75">
      <c r="A34" s="1" t="s">
        <v>48</v>
      </c>
      <c r="B34" s="2">
        <f>SUM(B29:B33)</f>
        <v>3.0000000000000004</v>
      </c>
      <c r="C34" s="2">
        <f aca="true" t="shared" si="11" ref="C34:P34">SUM(C29:C33)</f>
        <v>3</v>
      </c>
      <c r="D34" s="2">
        <f t="shared" si="11"/>
        <v>2.9999999999999996</v>
      </c>
      <c r="E34" s="2">
        <f t="shared" si="11"/>
        <v>3</v>
      </c>
      <c r="F34" s="2">
        <f t="shared" si="11"/>
        <v>3.0000000000000004</v>
      </c>
      <c r="G34" s="2">
        <f t="shared" si="11"/>
        <v>2.999999999999999</v>
      </c>
      <c r="H34" s="2">
        <f t="shared" si="11"/>
        <v>3.0000000000000004</v>
      </c>
      <c r="I34" s="2">
        <f t="shared" si="11"/>
        <v>2.9999999999999996</v>
      </c>
      <c r="J34" s="2">
        <f t="shared" si="11"/>
        <v>3.0000000000000004</v>
      </c>
      <c r="K34" s="2">
        <f t="shared" si="11"/>
        <v>3.0000000000000004</v>
      </c>
      <c r="L34" s="2">
        <f t="shared" si="11"/>
        <v>3</v>
      </c>
      <c r="M34" s="2">
        <f t="shared" si="11"/>
        <v>3</v>
      </c>
      <c r="N34" s="2">
        <f t="shared" si="11"/>
        <v>3</v>
      </c>
      <c r="O34" s="2">
        <f t="shared" si="11"/>
        <v>3.0000000000000004</v>
      </c>
      <c r="P34" s="2">
        <f t="shared" si="11"/>
        <v>2.9999999999999996</v>
      </c>
      <c r="Q34" s="2"/>
      <c r="R34" s="2">
        <f t="shared" si="0"/>
        <v>3</v>
      </c>
      <c r="S34" s="2">
        <f t="shared" si="1"/>
        <v>0</v>
      </c>
      <c r="T34" s="2"/>
      <c r="U34" s="2"/>
      <c r="V34" s="2"/>
    </row>
    <row r="35" spans="2:22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20.25">
      <c r="B36" s="2"/>
      <c r="C36" s="2"/>
      <c r="D36" s="2"/>
      <c r="E36" s="2"/>
      <c r="F36" s="2" t="s">
        <v>53</v>
      </c>
      <c r="G36" s="2"/>
      <c r="H36" s="2"/>
      <c r="I36" s="2"/>
      <c r="J36" s="3" t="s">
        <v>49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20.25">
      <c r="B37" s="2"/>
      <c r="C37" s="2"/>
      <c r="D37" s="2"/>
      <c r="E37" s="2"/>
      <c r="F37" s="2" t="s">
        <v>54</v>
      </c>
      <c r="G37" s="2"/>
      <c r="H37" s="2"/>
      <c r="I37" s="2"/>
      <c r="J37" s="3" t="s">
        <v>55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1" spans="1:8" ht="12.75">
      <c r="A41" s="1" t="s">
        <v>30</v>
      </c>
      <c r="B41" s="1" t="s">
        <v>31</v>
      </c>
      <c r="C41" s="1" t="s">
        <v>32</v>
      </c>
      <c r="D41" s="1" t="s">
        <v>33</v>
      </c>
      <c r="E41" s="1" t="s">
        <v>34</v>
      </c>
      <c r="F41" s="1" t="s">
        <v>35</v>
      </c>
      <c r="G41" s="1" t="s">
        <v>36</v>
      </c>
      <c r="H41" s="1" t="s">
        <v>37</v>
      </c>
    </row>
    <row r="42" spans="1:8" ht="12.75">
      <c r="A42" s="1" t="s">
        <v>38</v>
      </c>
      <c r="B42" s="1" t="s">
        <v>22</v>
      </c>
      <c r="C42" s="1" t="s">
        <v>39</v>
      </c>
      <c r="D42" s="1">
        <v>20</v>
      </c>
      <c r="E42" s="1">
        <v>10</v>
      </c>
      <c r="F42" s="1">
        <v>600</v>
      </c>
      <c r="G42" s="1">
        <v>-600</v>
      </c>
      <c r="H42" s="1" t="s">
        <v>40</v>
      </c>
    </row>
    <row r="43" spans="1:8" ht="12.75">
      <c r="A43" s="1" t="s">
        <v>41</v>
      </c>
      <c r="B43" s="1" t="s">
        <v>24</v>
      </c>
      <c r="C43" s="1" t="s">
        <v>42</v>
      </c>
      <c r="D43" s="1">
        <v>20</v>
      </c>
      <c r="E43" s="1">
        <v>10</v>
      </c>
      <c r="F43" s="1">
        <v>500</v>
      </c>
      <c r="G43" s="1">
        <v>-500</v>
      </c>
      <c r="H43" s="1" t="s">
        <v>43</v>
      </c>
    </row>
    <row r="44" spans="1:8" ht="12.75">
      <c r="A44" s="1" t="s">
        <v>41</v>
      </c>
      <c r="B44" s="1" t="s">
        <v>26</v>
      </c>
      <c r="C44" s="1" t="s">
        <v>42</v>
      </c>
      <c r="D44" s="1">
        <v>20</v>
      </c>
      <c r="E44" s="1">
        <v>10</v>
      </c>
      <c r="F44" s="1">
        <v>500</v>
      </c>
      <c r="G44" s="1">
        <v>-250</v>
      </c>
      <c r="H44" s="1" t="s">
        <v>44</v>
      </c>
    </row>
    <row r="45" spans="1:8" ht="12.75">
      <c r="A45" s="1" t="s">
        <v>45</v>
      </c>
      <c r="B45" s="1" t="s">
        <v>23</v>
      </c>
      <c r="C45" s="1" t="s">
        <v>42</v>
      </c>
      <c r="D45" s="1">
        <v>20</v>
      </c>
      <c r="E45" s="1">
        <v>10</v>
      </c>
      <c r="F45" s="1">
        <v>600</v>
      </c>
      <c r="G45" s="1">
        <v>-600</v>
      </c>
      <c r="H45" s="1" t="s">
        <v>46</v>
      </c>
    </row>
    <row r="46" spans="1:8" ht="12.75">
      <c r="A46" s="1" t="s">
        <v>41</v>
      </c>
      <c r="B46" s="1" t="s">
        <v>25</v>
      </c>
      <c r="C46" s="1" t="s">
        <v>42</v>
      </c>
      <c r="D46" s="1">
        <v>20</v>
      </c>
      <c r="E46" s="1">
        <v>10</v>
      </c>
      <c r="F46" s="1">
        <v>500</v>
      </c>
      <c r="G46" s="1">
        <v>-500</v>
      </c>
      <c r="H46" s="1" t="s">
        <v>46</v>
      </c>
    </row>
    <row r="47" spans="1:8" ht="12.75">
      <c r="A47" s="1" t="s">
        <v>41</v>
      </c>
      <c r="B47" s="1" t="s">
        <v>27</v>
      </c>
      <c r="C47" s="1" t="s">
        <v>42</v>
      </c>
      <c r="D47" s="1">
        <v>20</v>
      </c>
      <c r="E47" s="1">
        <v>10</v>
      </c>
      <c r="F47" s="1">
        <v>500</v>
      </c>
      <c r="G47" s="1">
        <v>-250</v>
      </c>
      <c r="H47" s="1" t="s">
        <v>47</v>
      </c>
    </row>
    <row r="48" spans="1:8" ht="12.75">
      <c r="A48" s="1" t="s">
        <v>41</v>
      </c>
      <c r="B48" s="1" t="s">
        <v>28</v>
      </c>
      <c r="C48" s="1" t="s">
        <v>42</v>
      </c>
      <c r="D48" s="1">
        <v>20</v>
      </c>
      <c r="E48" s="1">
        <v>10</v>
      </c>
      <c r="F48" s="1">
        <v>500</v>
      </c>
      <c r="G48" s="1">
        <v>-500</v>
      </c>
      <c r="H48" s="1" t="s">
        <v>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2008-01-12T19:23:06Z</dcterms:created>
  <dcterms:modified xsi:type="dcterms:W3CDTF">2008-01-12T19:23:06Z</dcterms:modified>
  <cp:category/>
  <cp:version/>
  <cp:contentType/>
  <cp:contentStatus/>
</cp:coreProperties>
</file>