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<sst xmlns="http://schemas.openxmlformats.org/spreadsheetml/2006/main" count="25" uniqueCount="25">
  <si>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</si>
  <si>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</si>
  <si>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</si>
  <si>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</si>
  <si>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</si>
  <si>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</si>
  <si>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</si>
  <si>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</si>
  <si>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</si>
  <si>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</si>
  <si>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</si>
  <si>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</si>
  <si>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</si>
  <si>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</si>
  <si>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</si>
  <si>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t>Oxygen Factor Calculation:</t>
  </si>
  <si>
    <t>F is factor for anion proportion calculation</t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</si>
  <si>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</si>
  <si>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</si>
  <si>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r>
      <t>Li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</si>
  <si>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BeO</t>
  </si>
  <si>
    <t>Sample Description: LaFontite</t>
  </si>
  <si>
    <r>
      <t>Ideal formula:             Fe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Al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Be(PO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>)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(OH)</t>
    </r>
    <r>
      <rPr>
        <vertAlign val="subscript"/>
        <sz val="18"/>
        <rFont val="Arial"/>
        <family val="2"/>
      </rPr>
      <t>6</t>
    </r>
  </si>
  <si>
    <r>
      <t>Empirical formula:     (Fe</t>
    </r>
    <r>
      <rPr>
        <vertAlign val="subscript"/>
        <sz val="18"/>
        <rFont val="Arial"/>
        <family val="2"/>
      </rPr>
      <t>1.51</t>
    </r>
    <r>
      <rPr>
        <sz val="18"/>
        <rFont val="Arial"/>
        <family val="2"/>
      </rPr>
      <t>Mn</t>
    </r>
    <r>
      <rPr>
        <vertAlign val="subscript"/>
        <sz val="18"/>
        <rFont val="Arial"/>
        <family val="2"/>
      </rPr>
      <t>0.39</t>
    </r>
    <r>
      <rPr>
        <sz val="18"/>
        <rFont val="Arial"/>
        <family val="2"/>
      </rPr>
      <t>Mg</t>
    </r>
    <r>
      <rPr>
        <vertAlign val="subscript"/>
        <sz val="18"/>
        <rFont val="Arial"/>
        <family val="2"/>
      </rPr>
      <t>0.06</t>
    </r>
    <r>
      <rPr>
        <sz val="18"/>
        <rFont val="Arial"/>
        <family val="2"/>
      </rPr>
      <t>Ca</t>
    </r>
    <r>
      <rPr>
        <vertAlign val="subscript"/>
        <sz val="18"/>
        <rFont val="Arial"/>
        <family val="2"/>
      </rPr>
      <t>0.03</t>
    </r>
    <r>
      <rPr>
        <sz val="18"/>
        <rFont val="Arial"/>
        <family val="2"/>
      </rPr>
      <t>)</t>
    </r>
    <r>
      <rPr>
        <vertAlign val="subscript"/>
        <sz val="18"/>
        <rFont val="Arial"/>
        <family val="2"/>
      </rPr>
      <t>Σ=1.99</t>
    </r>
    <r>
      <rPr>
        <sz val="18"/>
        <rFont val="Arial"/>
        <family val="2"/>
      </rPr>
      <t>Al</t>
    </r>
    <r>
      <rPr>
        <vertAlign val="subscript"/>
        <sz val="18"/>
        <rFont val="Arial"/>
        <family val="2"/>
      </rPr>
      <t>1.99</t>
    </r>
    <r>
      <rPr>
        <sz val="18"/>
        <rFont val="Arial"/>
        <family val="2"/>
      </rPr>
      <t>(Be</t>
    </r>
    <r>
      <rPr>
        <vertAlign val="subscript"/>
        <sz val="18"/>
        <rFont val="Arial"/>
        <family val="2"/>
      </rPr>
      <t>1.02</t>
    </r>
    <r>
      <rPr>
        <sz val="18"/>
        <rFont val="Arial"/>
        <family val="2"/>
      </rPr>
      <t>Li</t>
    </r>
    <r>
      <rPr>
        <vertAlign val="subscript"/>
        <sz val="18"/>
        <rFont val="Arial"/>
        <family val="2"/>
      </rPr>
      <t>0.08</t>
    </r>
    <r>
      <rPr>
        <sz val="18"/>
        <rFont val="Arial"/>
        <family val="2"/>
      </rPr>
      <t>)(P</t>
    </r>
    <r>
      <rPr>
        <vertAlign val="subscript"/>
        <sz val="18"/>
        <rFont val="Arial"/>
        <family val="2"/>
      </rPr>
      <t>0.99</t>
    </r>
    <r>
      <rPr>
        <sz val="18"/>
        <rFont val="Arial"/>
        <family val="2"/>
      </rPr>
      <t>O</t>
    </r>
    <r>
      <rPr>
        <vertAlign val="subscript"/>
        <sz val="18"/>
        <rFont val="Arial"/>
        <family val="2"/>
      </rPr>
      <t>4</t>
    </r>
    <r>
      <rPr>
        <sz val="18"/>
        <rFont val="Arial"/>
        <family val="2"/>
      </rPr>
      <t>)</t>
    </r>
    <r>
      <rPr>
        <vertAlign val="subscript"/>
        <sz val="18"/>
        <rFont val="Arial"/>
        <family val="2"/>
      </rPr>
      <t>2</t>
    </r>
    <r>
      <rPr>
        <sz val="18"/>
        <rFont val="Arial"/>
        <family val="2"/>
      </rPr>
      <t>(OH)</t>
    </r>
    <r>
      <rPr>
        <vertAlign val="subscript"/>
        <sz val="18"/>
        <rFont val="Arial"/>
        <family val="2"/>
      </rPr>
      <t>6</t>
    </r>
  </si>
  <si>
    <t>The BeO and Li2O contents were determined by ICP-MS.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</si>
</sst>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vertAlign val="subscript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4">
      <selection activeCell="L18" sqref="L18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ht="12.75">
      <c r="A1" s="1"/>
    </row>
    <row r="2" ht="12.75">
      <c r="A2" s="1"/>
    </row>
    <row r="3" spans="1:4" ht="12.75">
      <c r="A3" s="15" t="s">
        <v>21</v>
      </c>
      <c r="B3" s="5"/>
      <c r="C3" s="5"/>
      <c r="D3" s="5"/>
    </row>
    <row r="5" spans="1:7" ht="13.5" thickBot="1">
      <c r="A5" s="4" t="s">
        <v>0</v>
      </c>
      <c r="B5" s="4" t="s">
        <v>1</v>
      </c>
      <c r="C5" s="4" t="s">
        <v>5</v>
      </c>
      <c r="D5" s="4" t="s">
        <v>2</v>
      </c>
      <c r="E5" s="4" t="s">
        <v>3</v>
      </c>
      <c r="F5" s="4" t="s">
        <v>17</v>
      </c>
      <c r="G5" s="4" t="s">
        <v>4</v>
      </c>
    </row>
    <row r="6" spans="1:7" ht="15.75">
      <c r="A6" s="2" t="s">
        <v>10</v>
      </c>
      <c r="B6" s="11">
        <v>22.11</v>
      </c>
      <c r="C6" s="11">
        <v>101.94</v>
      </c>
      <c r="D6" s="2">
        <f aca="true" t="shared" si="0" ref="D6:D13">B6/C6</f>
        <v>0.21689228958210713</v>
      </c>
      <c r="E6" s="2">
        <f>3*D6</f>
        <v>0.6506768687463214</v>
      </c>
      <c r="F6" s="3">
        <f aca="true" t="shared" si="1" ref="F6:F14">E6*$D$22</f>
        <v>2.989576100311254</v>
      </c>
      <c r="G6" s="11">
        <f>F6*2/3</f>
        <v>1.993050733540836</v>
      </c>
    </row>
    <row r="7" spans="1:7" ht="12.75">
      <c r="A7" s="2" t="s">
        <v>8</v>
      </c>
      <c r="B7" s="11">
        <v>23.62</v>
      </c>
      <c r="C7" s="11">
        <v>71.85</v>
      </c>
      <c r="D7" s="2">
        <f t="shared" si="0"/>
        <v>0.32874043145441895</v>
      </c>
      <c r="E7" s="2">
        <f aca="true" t="shared" si="2" ref="E7:E13">D7*1</f>
        <v>0.32874043145441895</v>
      </c>
      <c r="F7" s="3">
        <f t="shared" si="1"/>
        <v>1.5104187412958459</v>
      </c>
      <c r="G7" s="11">
        <f>F7</f>
        <v>1.5104187412958459</v>
      </c>
    </row>
    <row r="8" spans="1:7" ht="12.75">
      <c r="A8" s="2" t="s">
        <v>14</v>
      </c>
      <c r="B8" s="11">
        <v>5.98</v>
      </c>
      <c r="C8" s="11">
        <v>70.94</v>
      </c>
      <c r="D8" s="2">
        <f t="shared" si="0"/>
        <v>0.08429658866647873</v>
      </c>
      <c r="E8" s="2">
        <f t="shared" si="2"/>
        <v>0.08429658866647873</v>
      </c>
      <c r="F8" s="3">
        <f t="shared" si="1"/>
        <v>0.3873060176560919</v>
      </c>
      <c r="G8" s="11">
        <f>F8</f>
        <v>0.3873060176560919</v>
      </c>
    </row>
    <row r="9" spans="1:7" ht="12.75">
      <c r="A9" s="2" t="s">
        <v>7</v>
      </c>
      <c r="B9" s="11">
        <v>0.56</v>
      </c>
      <c r="C9" s="12">
        <v>40.3114</v>
      </c>
      <c r="D9" s="2">
        <f t="shared" si="0"/>
        <v>0.013891851932703902</v>
      </c>
      <c r="E9" s="2">
        <f t="shared" si="2"/>
        <v>0.013891851932703902</v>
      </c>
      <c r="F9" s="3">
        <f t="shared" si="1"/>
        <v>0.06382699389190341</v>
      </c>
      <c r="G9" s="11">
        <f>F9</f>
        <v>0.06382699389190341</v>
      </c>
    </row>
    <row r="10" spans="1:7" ht="12.75">
      <c r="A10" s="14" t="s">
        <v>20</v>
      </c>
      <c r="B10" s="11">
        <v>5.55</v>
      </c>
      <c r="C10" s="12">
        <v>25.0116</v>
      </c>
      <c r="D10" s="2">
        <f t="shared" si="0"/>
        <v>0.22189703977354505</v>
      </c>
      <c r="E10" s="2">
        <f t="shared" si="2"/>
        <v>0.22189703977354505</v>
      </c>
      <c r="F10" s="3">
        <f t="shared" si="1"/>
        <v>1.0195200086257201</v>
      </c>
      <c r="G10" s="11">
        <f>F10</f>
        <v>1.0195200086257201</v>
      </c>
    </row>
    <row r="11" spans="1:9" ht="12.75">
      <c r="A11" s="2" t="s">
        <v>6</v>
      </c>
      <c r="B11" s="11">
        <v>0.41</v>
      </c>
      <c r="C11" s="12">
        <v>56.08</v>
      </c>
      <c r="D11" s="2">
        <f t="shared" si="0"/>
        <v>0.0073109843081312405</v>
      </c>
      <c r="E11" s="2">
        <f t="shared" si="2"/>
        <v>0.0073109843081312405</v>
      </c>
      <c r="F11" s="3">
        <f t="shared" si="1"/>
        <v>0.03359078062733629</v>
      </c>
      <c r="G11" s="11">
        <f>F11</f>
        <v>0.03359078062733629</v>
      </c>
      <c r="I11" s="18" t="s">
        <v>24</v>
      </c>
    </row>
    <row r="12" spans="1:7" ht="15.75">
      <c r="A12" s="14" t="s">
        <v>19</v>
      </c>
      <c r="B12" s="11">
        <v>0.26</v>
      </c>
      <c r="C12" s="12">
        <v>29.8774</v>
      </c>
      <c r="D12" s="2">
        <f t="shared" si="0"/>
        <v>0.008702229779030304</v>
      </c>
      <c r="E12" s="2">
        <f t="shared" si="2"/>
        <v>0.008702229779030304</v>
      </c>
      <c r="F12" s="3">
        <f t="shared" si="1"/>
        <v>0.039982946092630665</v>
      </c>
      <c r="G12" s="11">
        <f>2*F12</f>
        <v>0.07996589218526133</v>
      </c>
    </row>
    <row r="13" spans="1:7" ht="15.75">
      <c r="A13" s="2" t="s">
        <v>18</v>
      </c>
      <c r="B13" s="11">
        <v>11.75</v>
      </c>
      <c r="C13" s="12">
        <v>18.015</v>
      </c>
      <c r="D13" s="2">
        <f t="shared" si="0"/>
        <v>0.6522342492367471</v>
      </c>
      <c r="E13" s="2">
        <f t="shared" si="2"/>
        <v>0.6522342492367471</v>
      </c>
      <c r="F13" s="3">
        <f t="shared" si="1"/>
        <v>2.996731583650071</v>
      </c>
      <c r="G13" s="11">
        <f>2*F13</f>
        <v>5.993463167300142</v>
      </c>
    </row>
    <row r="14" spans="1:7" ht="15.75">
      <c r="A14" s="2" t="s">
        <v>9</v>
      </c>
      <c r="B14" s="11">
        <v>30.64</v>
      </c>
      <c r="C14" s="11">
        <v>141.94</v>
      </c>
      <c r="D14" s="2">
        <f>B14/C14</f>
        <v>0.21586585881358322</v>
      </c>
      <c r="E14" s="2">
        <f>5*D14</f>
        <v>1.0793292940679162</v>
      </c>
      <c r="F14" s="3">
        <f t="shared" si="1"/>
        <v>4.9590468278491455</v>
      </c>
      <c r="G14" s="11">
        <f>F14*2/5</f>
        <v>1.9836187311396583</v>
      </c>
    </row>
    <row r="15" spans="1:5" ht="12.75">
      <c r="A15" s="13" t="s">
        <v>11</v>
      </c>
      <c r="B15" s="16">
        <f>SUM(B6:B14)</f>
        <v>100.88000000000001</v>
      </c>
      <c r="E15">
        <f>SUM(E6:E14)</f>
        <v>3.047079537965293</v>
      </c>
    </row>
    <row r="17" spans="5:7" ht="12.75">
      <c r="E17" s="10" t="s">
        <v>12</v>
      </c>
      <c r="F17" s="6"/>
      <c r="G17" s="9">
        <v>14</v>
      </c>
    </row>
    <row r="21" spans="3:6" ht="12.75">
      <c r="C21" s="7" t="s">
        <v>15</v>
      </c>
      <c r="D21" s="7"/>
      <c r="E21" s="7"/>
      <c r="F21" s="7"/>
    </row>
    <row r="22" spans="3:6" ht="12.75">
      <c r="C22" s="8" t="s">
        <v>13</v>
      </c>
      <c r="D22" s="7">
        <f>G17/E15</f>
        <v>4.594563359953705</v>
      </c>
      <c r="E22" s="7"/>
      <c r="F22" s="7"/>
    </row>
    <row r="23" spans="3:6" ht="12.75">
      <c r="C23" s="7"/>
      <c r="D23" s="7"/>
      <c r="E23" s="7"/>
      <c r="F23" s="7"/>
    </row>
    <row r="24" spans="3:6" ht="12.75">
      <c r="C24" s="7" t="s">
        <v>16</v>
      </c>
      <c r="D24" s="7"/>
      <c r="E24" s="7"/>
      <c r="F24" s="7"/>
    </row>
    <row r="27" ht="24.75">
      <c r="A27" s="17" t="s">
        <v>22</v>
      </c>
    </row>
    <row r="29" spans="1:8" ht="24.75">
      <c r="A29" s="17" t="s">
        <v>23</v>
      </c>
      <c r="B29" s="17"/>
      <c r="C29" s="17"/>
      <c r="D29" s="17"/>
      <c r="E29" s="17"/>
      <c r="F29" s="17"/>
      <c r="G29" s="17"/>
      <c r="H29" s="17"/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Yang</cp:lastModifiedBy>
  <cp:lastPrinted>2014-01-03T15:16:57Z</cp:lastPrinted>
  <dcterms:created xsi:type="dcterms:W3CDTF">2008-07-18T22:22:05Z</dcterms:created>
  <dcterms:modified xsi:type="dcterms:W3CDTF">2014-08-12T07:32:01Z</dcterms:modified>
  <cp:category/>
  <cp:version/>
  <cp:contentType/>
  <cp:contentStatus/>
</cp:coreProperties>
</file>