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03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2" i="1" l="1"/>
  <c r="D23" i="1"/>
  <c r="D24" i="1"/>
  <c r="D25" i="1"/>
  <c r="E25" i="1" s="1"/>
  <c r="D26" i="1"/>
  <c r="D27" i="1"/>
  <c r="B28" i="1"/>
  <c r="D32" i="1"/>
  <c r="E26" i="1" s="1"/>
  <c r="E24" i="1" l="1"/>
  <c r="E22" i="1"/>
  <c r="E27" i="1"/>
  <c r="E23" i="1"/>
  <c r="H24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<sst xmlns="http://schemas.openxmlformats.org/spreadsheetml/2006/main" count="41" uniqueCount="29">
  <si>
    <t>Gust 2</t>
  </si>
  <si>
    <t>Weight%</t>
  </si>
  <si>
    <t xml:space="preserve"> </t>
  </si>
  <si>
    <t>Comment</t>
  </si>
  <si>
    <t>S</t>
  </si>
  <si>
    <t>Cu</t>
  </si>
  <si>
    <t>Fe</t>
  </si>
  <si>
    <t>Pb</t>
  </si>
  <si>
    <t>Ag</t>
  </si>
  <si>
    <t>Bi</t>
  </si>
  <si>
    <t>Sb</t>
  </si>
  <si>
    <t>Total</t>
  </si>
  <si>
    <t>Average</t>
  </si>
  <si>
    <t>Std. Dev.</t>
  </si>
  <si>
    <t>R110141 Lillianite</t>
  </si>
  <si>
    <t>Structural Formula Calculation:</t>
  </si>
  <si>
    <t>Element</t>
  </si>
  <si>
    <t>Wt. %</t>
  </si>
  <si>
    <t>At. Wt.</t>
  </si>
  <si>
    <t>Mol. Frac.</t>
  </si>
  <si>
    <t>Struct. Coeff.</t>
  </si>
  <si>
    <t>cat. sum:</t>
  </si>
  <si>
    <t>Total:</t>
  </si>
  <si>
    <t>No. S atoms/formula unit:</t>
  </si>
  <si>
    <t>F =</t>
  </si>
  <si>
    <t>Ideal Chemistry:</t>
  </si>
  <si>
    <t>Measured chemistry:</t>
  </si>
  <si>
    <r>
      <t>Pb</t>
    </r>
    <r>
      <rPr>
        <b/>
        <vertAlign val="subscript"/>
        <sz val="14"/>
        <color theme="1"/>
        <rFont val="Calibri"/>
        <family val="2"/>
        <scheme val="minor"/>
      </rPr>
      <t>3-2x</t>
    </r>
    <r>
      <rPr>
        <b/>
        <sz val="14"/>
        <color theme="1"/>
        <rFont val="Calibri"/>
        <family val="2"/>
        <scheme val="minor"/>
      </rPr>
      <t>Ag</t>
    </r>
    <r>
      <rPr>
        <b/>
        <vertAlign val="subscript"/>
        <sz val="14"/>
        <color theme="1"/>
        <rFont val="Calibri"/>
        <family val="2"/>
        <scheme val="minor"/>
      </rPr>
      <t>x</t>
    </r>
    <r>
      <rPr>
        <b/>
        <sz val="14"/>
        <color theme="1"/>
        <rFont val="Calibri"/>
        <family val="2"/>
        <scheme val="minor"/>
      </rPr>
      <t>Bi</t>
    </r>
    <r>
      <rPr>
        <b/>
        <vertAlign val="subscript"/>
        <sz val="14"/>
        <color theme="1"/>
        <rFont val="Calibri"/>
        <family val="2"/>
        <scheme val="minor"/>
      </rPr>
      <t>2+x</t>
    </r>
    <r>
      <rPr>
        <b/>
        <sz val="14"/>
        <color theme="1"/>
        <rFont val="Calibri"/>
        <family val="2"/>
        <scheme val="minor"/>
      </rPr>
      <t>S</t>
    </r>
    <r>
      <rPr>
        <b/>
        <vertAlign val="subscript"/>
        <sz val="14"/>
        <color theme="1"/>
        <rFont val="Calibri"/>
        <family val="2"/>
        <scheme val="minor"/>
      </rPr>
      <t>6</t>
    </r>
  </si>
  <si>
    <r>
      <t>Pb</t>
    </r>
    <r>
      <rPr>
        <b/>
        <vertAlign val="subscript"/>
        <sz val="14"/>
        <color theme="1"/>
        <rFont val="Calibri"/>
        <family val="2"/>
        <scheme val="minor"/>
      </rPr>
      <t>1.82</t>
    </r>
    <r>
      <rPr>
        <b/>
        <sz val="14"/>
        <color theme="1"/>
        <rFont val="Calibri"/>
        <family val="2"/>
        <scheme val="minor"/>
      </rPr>
      <t>Ag</t>
    </r>
    <r>
      <rPr>
        <b/>
        <vertAlign val="subscript"/>
        <sz val="14"/>
        <color theme="1"/>
        <rFont val="Calibri"/>
        <family val="2"/>
        <scheme val="minor"/>
      </rPr>
      <t>0.62</t>
    </r>
    <r>
      <rPr>
        <b/>
        <sz val="14"/>
        <color theme="1"/>
        <rFont val="Calibri"/>
        <family val="2"/>
        <scheme val="minor"/>
      </rPr>
      <t>Cu</t>
    </r>
    <r>
      <rPr>
        <b/>
        <vertAlign val="subscript"/>
        <sz val="14"/>
        <color theme="1"/>
        <rFont val="Calibri"/>
        <family val="2"/>
        <scheme val="minor"/>
      </rPr>
      <t>0.04</t>
    </r>
    <r>
      <rPr>
        <b/>
        <sz val="14"/>
        <color theme="1"/>
        <rFont val="Calibri"/>
        <family val="2"/>
        <scheme val="minor"/>
      </rPr>
      <t>(Bi</t>
    </r>
    <r>
      <rPr>
        <b/>
        <vertAlign val="subscript"/>
        <sz val="14"/>
        <color theme="1"/>
        <rFont val="Calibri"/>
        <family val="2"/>
        <scheme val="minor"/>
      </rPr>
      <t>2.66</t>
    </r>
    <r>
      <rPr>
        <b/>
        <sz val="14"/>
        <color theme="1"/>
        <rFont val="Calibri"/>
        <family val="2"/>
        <scheme val="minor"/>
      </rPr>
      <t>Sb</t>
    </r>
    <r>
      <rPr>
        <b/>
        <vertAlign val="subscript"/>
        <sz val="14"/>
        <color theme="1"/>
        <rFont val="Calibri"/>
        <family val="2"/>
        <scheme val="minor"/>
      </rPr>
      <t>0.01</t>
    </r>
    <r>
      <rPr>
        <b/>
        <sz val="14"/>
        <color theme="1"/>
        <rFont val="Calibri"/>
        <family val="2"/>
        <scheme val="minor"/>
      </rPr>
      <t>)</t>
    </r>
    <r>
      <rPr>
        <b/>
        <vertAlign val="subscript"/>
        <sz val="14"/>
        <color theme="1"/>
        <rFont val="Calibri"/>
        <family val="2"/>
        <scheme val="minor"/>
      </rPr>
      <t>2.67</t>
    </r>
    <r>
      <rPr>
        <b/>
        <sz val="14"/>
        <color theme="1"/>
        <rFont val="Calibri"/>
        <family val="2"/>
        <scheme val="minor"/>
      </rPr>
      <t>S</t>
    </r>
    <r>
      <rPr>
        <b/>
        <vertAlign val="subscript"/>
        <sz val="14"/>
        <color theme="1"/>
        <rFont val="Calibri"/>
        <family val="2"/>
        <scheme val="minor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</si>
</sst>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abSelected="1" topLeftCell="A19" workbookViewId="0">
      <selection activeCell="I39" sqref="I39"/>
    </sheetView>
  </sheetViews>
  <sheetFormatPr defaultRowHeight="15" x14ac:dyDescent="0.25"/>
  <cols>
    <col min="1" max="1" width="10.7109375" customWidth="1"/>
  </cols>
  <sheetData>
    <row r="2" spans="1:9" x14ac:dyDescent="0.25">
      <c r="A2" s="3"/>
      <c r="B2" s="3" t="s">
        <v>1</v>
      </c>
      <c r="C2" s="3"/>
      <c r="D2" s="3"/>
      <c r="E2" s="3"/>
      <c r="F2" s="3"/>
      <c r="G2" s="3"/>
      <c r="H2" s="3"/>
      <c r="I2" s="3" t="s">
        <v>2</v>
      </c>
    </row>
    <row r="3" spans="1:9" x14ac:dyDescent="0.2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</row>
    <row r="4" spans="1:9" x14ac:dyDescent="0.25">
      <c r="A4" s="2" t="s">
        <v>0</v>
      </c>
      <c r="B4" s="2">
        <v>16.840949999999999</v>
      </c>
      <c r="C4" s="2">
        <v>0.193305</v>
      </c>
      <c r="D4" s="2">
        <v>4.4250000000000001E-3</v>
      </c>
      <c r="E4" s="2">
        <v>32.24389</v>
      </c>
      <c r="F4" s="2">
        <v>6.0705080000000002</v>
      </c>
      <c r="G4" s="2">
        <v>48.266869999999997</v>
      </c>
      <c r="H4" s="2">
        <v>0.116714</v>
      </c>
      <c r="I4" s="2">
        <v>103.7367</v>
      </c>
    </row>
    <row r="5" spans="1:9" x14ac:dyDescent="0.25">
      <c r="A5" s="2" t="s">
        <v>0</v>
      </c>
      <c r="B5" s="2">
        <v>16.353110000000001</v>
      </c>
      <c r="C5" s="2">
        <v>0.17169200000000001</v>
      </c>
      <c r="D5" s="2">
        <v>1.24E-3</v>
      </c>
      <c r="E5" s="2">
        <v>30.394179999999999</v>
      </c>
      <c r="F5" s="2">
        <v>5.6779679999999999</v>
      </c>
      <c r="G5" s="2">
        <v>47.548740000000002</v>
      </c>
      <c r="H5" s="2">
        <v>0.10607800000000001</v>
      </c>
      <c r="I5" s="2">
        <v>100.253</v>
      </c>
    </row>
    <row r="6" spans="1:9" x14ac:dyDescent="0.25">
      <c r="A6" s="2" t="s">
        <v>0</v>
      </c>
      <c r="B6" s="2">
        <v>15.47451</v>
      </c>
      <c r="C6" s="2">
        <v>0.163193</v>
      </c>
      <c r="D6" s="2">
        <v>1.0000000000000001E-5</v>
      </c>
      <c r="E6" s="2">
        <v>32.453919999999997</v>
      </c>
      <c r="F6" s="2">
        <v>5.720688</v>
      </c>
      <c r="G6" s="2">
        <v>44.132040000000003</v>
      </c>
      <c r="H6" s="2">
        <v>8.4090999999999999E-2</v>
      </c>
      <c r="I6" s="2">
        <v>98.028459999999995</v>
      </c>
    </row>
    <row r="7" spans="1:9" x14ac:dyDescent="0.25">
      <c r="A7" s="2" t="s">
        <v>0</v>
      </c>
      <c r="B7" s="2">
        <v>16.159490000000002</v>
      </c>
      <c r="C7" s="2">
        <v>0.206265</v>
      </c>
      <c r="D7" s="2">
        <v>1.0000000000000001E-5</v>
      </c>
      <c r="E7" s="2">
        <v>28.81007</v>
      </c>
      <c r="F7" s="2">
        <v>4.7115669999999996</v>
      </c>
      <c r="G7" s="2">
        <v>47.722410000000004</v>
      </c>
      <c r="H7" s="2">
        <v>8.9340000000000003E-2</v>
      </c>
      <c r="I7" s="2">
        <v>97.699160000000006</v>
      </c>
    </row>
    <row r="8" spans="1:9" x14ac:dyDescent="0.25">
      <c r="A8" s="2" t="s">
        <v>0</v>
      </c>
      <c r="B8" s="2">
        <v>16.880749999999999</v>
      </c>
      <c r="C8" s="2">
        <v>0.17133399999999999</v>
      </c>
      <c r="D8" s="2">
        <v>1.0000000000000001E-5</v>
      </c>
      <c r="E8" s="2">
        <v>31.949090000000002</v>
      </c>
      <c r="F8" s="2">
        <v>5.391311</v>
      </c>
      <c r="G8" s="2">
        <v>48.307960000000001</v>
      </c>
      <c r="H8" s="2">
        <v>7.4117000000000002E-2</v>
      </c>
      <c r="I8" s="2">
        <v>102.77460000000001</v>
      </c>
    </row>
    <row r="9" spans="1:9" x14ac:dyDescent="0.25">
      <c r="A9" s="2" t="s">
        <v>0</v>
      </c>
      <c r="B9" s="2">
        <v>15.65996</v>
      </c>
      <c r="C9" s="2">
        <v>0.19225400000000001</v>
      </c>
      <c r="D9" s="2">
        <v>1.547E-3</v>
      </c>
      <c r="E9" s="2">
        <v>32.416789999999999</v>
      </c>
      <c r="F9" s="2">
        <v>5.8422010000000002</v>
      </c>
      <c r="G9" s="2">
        <v>45.248640000000002</v>
      </c>
      <c r="H9" s="2">
        <v>0.103001</v>
      </c>
      <c r="I9" s="2">
        <v>99.464399999999998</v>
      </c>
    </row>
    <row r="10" spans="1:9" x14ac:dyDescent="0.25">
      <c r="A10" s="2" t="s">
        <v>0</v>
      </c>
      <c r="B10" s="2">
        <v>15.410629999999999</v>
      </c>
      <c r="C10" s="2">
        <v>0.21096599999999999</v>
      </c>
      <c r="D10" s="2">
        <v>1.1866E-2</v>
      </c>
      <c r="E10" s="2">
        <v>32.145049999999998</v>
      </c>
      <c r="F10" s="2">
        <v>5.629105</v>
      </c>
      <c r="G10" s="2">
        <v>44.101230000000001</v>
      </c>
      <c r="H10" s="2">
        <v>8.8261999999999993E-2</v>
      </c>
      <c r="I10" s="2">
        <v>97.597110000000001</v>
      </c>
    </row>
    <row r="11" spans="1:9" x14ac:dyDescent="0.25">
      <c r="A11" t="s">
        <v>12</v>
      </c>
      <c r="B11">
        <f>AVERAGE(B4:B10)</f>
        <v>16.111342857142855</v>
      </c>
      <c r="C11" s="3">
        <f t="shared" ref="C11:I11" si="0">AVERAGE(C4:C10)</f>
        <v>0.18700128571428573</v>
      </c>
      <c r="D11" s="3">
        <f t="shared" si="0"/>
        <v>2.7297142857142858E-3</v>
      </c>
      <c r="E11" s="3">
        <f t="shared" si="0"/>
        <v>31.487569999999998</v>
      </c>
      <c r="F11" s="3">
        <f t="shared" si="0"/>
        <v>5.5776211428571427</v>
      </c>
      <c r="G11" s="3">
        <f t="shared" si="0"/>
        <v>46.475412857142864</v>
      </c>
      <c r="H11" s="3">
        <f t="shared" si="0"/>
        <v>9.4514714285714271E-2</v>
      </c>
      <c r="I11" s="3">
        <f t="shared" si="0"/>
        <v>99.936204285714297</v>
      </c>
    </row>
    <row r="12" spans="1:9" x14ac:dyDescent="0.25">
      <c r="A12" t="s">
        <v>13</v>
      </c>
      <c r="B12">
        <f>STDEV(B4:B10)</f>
        <v>0.61716887382936714</v>
      </c>
      <c r="C12" s="3">
        <f t="shared" ref="C12:I12" si="1">STDEV(C4:C10)</f>
        <v>1.8526551124573309E-2</v>
      </c>
      <c r="D12" s="3">
        <f t="shared" si="1"/>
        <v>4.3234690822026127E-3</v>
      </c>
      <c r="E12" s="3">
        <f t="shared" si="1"/>
        <v>1.3771401935532923</v>
      </c>
      <c r="F12" s="3">
        <f t="shared" si="1"/>
        <v>0.43414463936551106</v>
      </c>
      <c r="G12" s="3">
        <f t="shared" si="1"/>
        <v>1.9108328456959476</v>
      </c>
      <c r="H12" s="3">
        <f t="shared" si="1"/>
        <v>1.4657930614679711E-2</v>
      </c>
      <c r="I12" s="3">
        <f t="shared" si="1"/>
        <v>2.4812105307413774</v>
      </c>
    </row>
    <row r="17" spans="1:8" x14ac:dyDescent="0.25">
      <c r="A17" s="3" t="s">
        <v>14</v>
      </c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 t="s">
        <v>15</v>
      </c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 t="s">
        <v>16</v>
      </c>
      <c r="B21" s="3" t="s">
        <v>17</v>
      </c>
      <c r="C21" s="3" t="s">
        <v>18</v>
      </c>
      <c r="D21" s="3" t="s">
        <v>19</v>
      </c>
      <c r="E21" s="3" t="s">
        <v>20</v>
      </c>
      <c r="F21" s="3"/>
      <c r="G21" s="3"/>
      <c r="H21" s="3"/>
    </row>
    <row r="22" spans="1:8" x14ac:dyDescent="0.25">
      <c r="A22" s="3" t="s">
        <v>4</v>
      </c>
      <c r="B22" s="3">
        <v>16.11</v>
      </c>
      <c r="C22" s="3">
        <v>32.064</v>
      </c>
      <c r="D22" s="3">
        <f>B22/C22</f>
        <v>0.5024326347305389</v>
      </c>
      <c r="E22" s="1">
        <f>D22*D32</f>
        <v>6</v>
      </c>
      <c r="F22" s="3"/>
      <c r="G22" s="3"/>
      <c r="H22" s="3"/>
    </row>
    <row r="23" spans="1:8" x14ac:dyDescent="0.25">
      <c r="A23" s="3" t="s">
        <v>10</v>
      </c>
      <c r="B23" s="3">
        <v>0.09</v>
      </c>
      <c r="C23" s="3">
        <v>121.75</v>
      </c>
      <c r="D23" s="3">
        <f t="shared" ref="D23:D26" si="2">B23/C23</f>
        <v>7.3921971252566732E-4</v>
      </c>
      <c r="E23" s="1">
        <f>D23*D32</f>
        <v>8.8276874720383605E-3</v>
      </c>
      <c r="F23" s="3"/>
      <c r="G23" s="3"/>
      <c r="H23" s="3"/>
    </row>
    <row r="24" spans="1:8" x14ac:dyDescent="0.25">
      <c r="A24" s="3" t="s">
        <v>8</v>
      </c>
      <c r="B24" s="3">
        <v>5.58</v>
      </c>
      <c r="C24" s="3">
        <v>107.87</v>
      </c>
      <c r="D24" s="3">
        <f t="shared" si="2"/>
        <v>5.1728932974877163E-2</v>
      </c>
      <c r="E24" s="1">
        <f>D24*D32</f>
        <v>0.61774171579384041</v>
      </c>
      <c r="F24" s="3"/>
      <c r="G24" s="3" t="s">
        <v>21</v>
      </c>
      <c r="H24" s="1">
        <f>SUM(E24:E27)</f>
        <v>5.1244947898615525</v>
      </c>
    </row>
    <row r="25" spans="1:8" x14ac:dyDescent="0.25">
      <c r="A25" s="3" t="s">
        <v>7</v>
      </c>
      <c r="B25" s="3">
        <v>31.49</v>
      </c>
      <c r="C25" s="3">
        <v>207.19</v>
      </c>
      <c r="D25" s="3">
        <f t="shared" si="2"/>
        <v>0.15198609971523722</v>
      </c>
      <c r="E25" s="1">
        <f>D25*D32</f>
        <v>1.8150027192809557</v>
      </c>
      <c r="F25" s="3"/>
      <c r="G25" s="3"/>
      <c r="H25" s="3"/>
    </row>
    <row r="26" spans="1:8" x14ac:dyDescent="0.25">
      <c r="A26" s="3" t="s">
        <v>9</v>
      </c>
      <c r="B26" s="3">
        <v>46.48</v>
      </c>
      <c r="C26" s="3">
        <v>208.98</v>
      </c>
      <c r="D26" s="3">
        <f t="shared" si="2"/>
        <v>0.22241362809838261</v>
      </c>
      <c r="E26" s="1">
        <f>D26*D32</f>
        <v>2.6560411811346518</v>
      </c>
      <c r="F26" s="3"/>
      <c r="G26" s="3"/>
      <c r="H26" s="3"/>
    </row>
    <row r="27" spans="1:8" x14ac:dyDescent="0.25">
      <c r="A27" s="3" t="s">
        <v>5</v>
      </c>
      <c r="B27" s="3">
        <v>0.19</v>
      </c>
      <c r="C27" s="3">
        <v>63.54</v>
      </c>
      <c r="D27" s="3">
        <f>B27/C27</f>
        <v>2.9902423670129055E-3</v>
      </c>
      <c r="E27" s="1">
        <f>D27*D32</f>
        <v>3.570917365210495E-2</v>
      </c>
      <c r="F27" s="3"/>
      <c r="G27" s="3"/>
      <c r="H27" s="3"/>
    </row>
    <row r="28" spans="1:8" x14ac:dyDescent="0.25">
      <c r="A28" s="3" t="s">
        <v>22</v>
      </c>
      <c r="B28" s="3">
        <f>SUM(B22:B27)</f>
        <v>99.94</v>
      </c>
      <c r="C28" s="3"/>
      <c r="D28" s="3"/>
      <c r="E28" s="3"/>
      <c r="F28" s="3"/>
      <c r="G28" s="3"/>
      <c r="H28" s="3"/>
    </row>
    <row r="29" spans="1:8" x14ac:dyDescent="0.25">
      <c r="A29" s="3"/>
      <c r="B29" s="3"/>
      <c r="C29" s="3"/>
      <c r="D29" s="3"/>
      <c r="E29" s="3"/>
      <c r="F29" s="3"/>
      <c r="G29" s="3"/>
      <c r="H29" s="3"/>
    </row>
    <row r="30" spans="1:8" x14ac:dyDescent="0.25">
      <c r="A30" s="3"/>
      <c r="B30" s="3"/>
      <c r="C30" s="3" t="s">
        <v>23</v>
      </c>
      <c r="D30" s="3"/>
      <c r="E30" s="3"/>
      <c r="F30" s="4">
        <v>6</v>
      </c>
      <c r="G30" s="3"/>
      <c r="H30" s="3"/>
    </row>
    <row r="31" spans="1:8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3"/>
      <c r="B32" s="3"/>
      <c r="C32" s="5" t="s">
        <v>24</v>
      </c>
      <c r="D32" s="3">
        <f>F30/D22</f>
        <v>11.941899441340782</v>
      </c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ht="20.25" x14ac:dyDescent="0.35">
      <c r="A34" s="6" t="s">
        <v>25</v>
      </c>
      <c r="B34" s="6"/>
      <c r="C34" s="6"/>
      <c r="D34" s="6" t="s">
        <v>27</v>
      </c>
      <c r="E34" s="6"/>
      <c r="F34" s="6"/>
      <c r="G34" s="6"/>
      <c r="H34" s="6"/>
    </row>
    <row r="35" spans="1:8" s="7" customFormat="1" ht="20.25" x14ac:dyDescent="0.35">
      <c r="A35" s="6" t="s">
        <v>26</v>
      </c>
      <c r="B35" s="6"/>
      <c r="C35" s="6"/>
      <c r="D35" s="6" t="s">
        <v>28</v>
      </c>
      <c r="E35" s="6"/>
      <c r="F35" s="6"/>
      <c r="G35" s="6"/>
      <c r="H35" s="6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yang</cp:lastModifiedBy>
  <dcterms:created xsi:type="dcterms:W3CDTF">2012-10-19T23:02:49Z</dcterms:created>
  <dcterms:modified xsi:type="dcterms:W3CDTF">2012-10-19T23:23:57Z</dcterms:modified>
</cp:coreProperties>
</file>