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05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<sst xmlns="http://schemas.openxmlformats.org/spreadsheetml/2006/main" count="119" uniqueCount="78">
  <si>
    <t>mg-riebeckite70mg-riebeckite70mg-riebeckite70mg-riebeckite70mg-riebeckite70mg-riebeckite70mg-riebeckite70mg-riebeckite70mg-riebeckite70mg-riebeckite70</t>
  </si>
  <si>
    <t>#40</t>
  </si>
  <si>
    <t>#41</t>
  </si>
  <si>
    <t>#42</t>
  </si>
  <si>
    <t>#43</t>
  </si>
  <si>
    <t>#44</t>
  </si>
  <si>
    <t>#45</t>
  </si>
  <si>
    <t>#46</t>
  </si>
  <si>
    <t>#47</t>
  </si>
  <si>
    <t>#48</t>
  </si>
  <si>
    <t>#49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</si>
  <si>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</si>
  <si>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</si>
  <si>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</si>
  <si>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</si>
  <si>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</si>
  <si>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</si>
  <si>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</si>
  <si>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</si>
  <si>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</si>
  <si>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</si>
  <si>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</si>
  <si>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K2O</t>
  </si>
  <si>
    <t>CaO</t>
  </si>
  <si>
    <t>MnO</t>
  </si>
  <si>
    <t>TiO2</t>
  </si>
  <si>
    <t>Cr2O3</t>
  </si>
  <si>
    <t>Fe2O3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</si>
  <si>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</si>
  <si>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</si>
  <si>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</si>
  <si>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</si>
  <si>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</si>
  <si>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</si>
  <si>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</si>
  <si>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</si>
  <si>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</si>
  <si>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K</t>
  </si>
  <si>
    <t>Ca</t>
  </si>
  <si>
    <t>Mn</t>
  </si>
  <si>
    <t>Ti</t>
  </si>
  <si>
    <t>Cr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</si>
  <si>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</si>
  <si>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</si>
  <si>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</si>
  <si>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</si>
  <si>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</si>
  <si>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</si>
  <si>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</si>
  <si>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</si>
  <si>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</si>
  <si>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</si>
  <si>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</si>
  <si>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</si>
  <si>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diopside</t>
  </si>
  <si>
    <t>albite-Cr</t>
  </si>
  <si>
    <t>anor-hk</t>
  </si>
  <si>
    <t>PET</t>
  </si>
  <si>
    <t>kspar-OR1</t>
  </si>
  <si>
    <t>rhod-791</t>
  </si>
  <si>
    <t>rutile1</t>
  </si>
  <si>
    <t>chrom-s</t>
  </si>
  <si>
    <t>LIF</t>
  </si>
  <si>
    <t>fayalite</t>
  </si>
  <si>
    <t xml:space="preserve"> </t>
  </si>
  <si>
    <t>ideal</t>
  </si>
  <si>
    <t>measured</t>
  </si>
  <si>
    <t>Fe2</t>
  </si>
  <si>
    <r>
      <t>Na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(Mg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)Si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</si>
  <si>
    <r>
      <t>(Na</t>
    </r>
    <r>
      <rPr>
        <vertAlign val="subscript"/>
        <sz val="14"/>
        <rFont val="Times New Roman"/>
        <family val="1"/>
      </rPr>
      <t>1.92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0.08</t>
    </r>
    <r>
      <rPr>
        <sz val="14"/>
        <rFont val="Times New Roman"/>
        <family val="1"/>
      </rPr>
      <t>K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(Mg</t>
    </r>
    <r>
      <rPr>
        <vertAlign val="subscript"/>
        <sz val="14"/>
        <rFont val="Times New Roman"/>
        <family val="1"/>
      </rPr>
      <t>2.62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0.50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Σ=3.12</t>
    </r>
    <r>
      <rPr>
        <sz val="14"/>
        <rFont val="Times New Roman"/>
        <family val="1"/>
      </rPr>
      <t>(Fe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1.84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Σ=1.88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8.00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</si>
  <si>
    <t>Fe3</t>
  </si>
  <si>
    <t>average</t>
  </si>
  <si>
    <t>stdev</t>
  </si>
  <si>
    <t>in formula</t>
  </si>
  <si>
    <t>(+) charges</t>
  </si>
  <si>
    <t>Totals*</t>
  </si>
  <si>
    <t>* = low totals due to the fiber quality (thin) of the analyzed crystals; consequently, OH not estimated by difference but assumed by stoichiometry</t>
  </si>
  <si>
    <t>Fe3+ and Fe2+ splitted by charge balance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</si>
</sst>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7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6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workbookViewId="0" topLeftCell="A1">
      <selection activeCell="S23" sqref="S23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4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M3" s="1" t="s">
        <v>71</v>
      </c>
      <c r="N3" s="1" t="s">
        <v>72</v>
      </c>
    </row>
    <row r="4" spans="1:20" ht="12.75">
      <c r="A4" s="1" t="s">
        <v>21</v>
      </c>
      <c r="B4" s="2">
        <v>53.55</v>
      </c>
      <c r="C4" s="2">
        <v>52.15</v>
      </c>
      <c r="D4" s="2">
        <v>54.1</v>
      </c>
      <c r="E4" s="2">
        <v>53.17</v>
      </c>
      <c r="F4" s="2">
        <v>53.5</v>
      </c>
      <c r="G4" s="2">
        <v>53.38</v>
      </c>
      <c r="H4" s="2">
        <v>53.99</v>
      </c>
      <c r="I4" s="2">
        <v>53.09</v>
      </c>
      <c r="J4" s="2">
        <v>53.78</v>
      </c>
      <c r="K4" s="2">
        <v>54.57</v>
      </c>
      <c r="L4" s="2"/>
      <c r="M4" s="2">
        <f>AVERAGE(B4:K4)</f>
        <v>53.528</v>
      </c>
      <c r="N4" s="2">
        <f>STDEV(B4:K4)</f>
        <v>0.6609723477158772</v>
      </c>
      <c r="O4" s="2"/>
      <c r="P4" s="2"/>
      <c r="Q4" s="2"/>
      <c r="R4" s="2"/>
      <c r="S4" s="2"/>
      <c r="T4" s="2"/>
    </row>
    <row r="5" spans="1:20" ht="12.75">
      <c r="A5" s="1" t="s">
        <v>27</v>
      </c>
      <c r="B5" s="2">
        <v>21.02</v>
      </c>
      <c r="C5" s="2">
        <v>19.42</v>
      </c>
      <c r="D5" s="2">
        <v>20.89</v>
      </c>
      <c r="E5" s="2">
        <v>20.63</v>
      </c>
      <c r="F5" s="2">
        <v>20.14</v>
      </c>
      <c r="G5" s="2">
        <v>20.51</v>
      </c>
      <c r="H5" s="2">
        <v>19.82</v>
      </c>
      <c r="I5" s="2">
        <v>19.57</v>
      </c>
      <c r="J5" s="2">
        <v>19.87</v>
      </c>
      <c r="K5" s="2">
        <v>20.63</v>
      </c>
      <c r="L5" s="2"/>
      <c r="M5" s="2">
        <f aca="true" t="shared" si="0" ref="M5:M15">AVERAGE(B5:K5)</f>
        <v>20.25</v>
      </c>
      <c r="N5" s="2">
        <f aca="true" t="shared" si="1" ref="N5:N15">STDEV(B5:K5)</f>
        <v>0.5628893714083082</v>
      </c>
      <c r="O5" s="2"/>
      <c r="P5" s="2"/>
      <c r="Q5" s="2"/>
      <c r="R5" s="2"/>
      <c r="S5" s="2"/>
      <c r="T5" s="2"/>
    </row>
    <row r="6" spans="1:20" ht="12.75">
      <c r="A6" s="1" t="s">
        <v>19</v>
      </c>
      <c r="B6" s="2">
        <v>10.93</v>
      </c>
      <c r="C6" s="2">
        <v>11.02</v>
      </c>
      <c r="D6" s="2">
        <v>11.36</v>
      </c>
      <c r="E6" s="2">
        <v>11.32</v>
      </c>
      <c r="F6" s="2">
        <v>11.33</v>
      </c>
      <c r="G6" s="2">
        <v>11.55</v>
      </c>
      <c r="H6" s="2">
        <v>11.45</v>
      </c>
      <c r="I6" s="2">
        <v>11.77</v>
      </c>
      <c r="J6" s="2">
        <v>11.51</v>
      </c>
      <c r="K6" s="2">
        <v>11.99</v>
      </c>
      <c r="L6" s="2"/>
      <c r="M6" s="2">
        <f t="shared" si="0"/>
        <v>11.423</v>
      </c>
      <c r="N6" s="2">
        <f t="shared" si="1"/>
        <v>0.31534989385688833</v>
      </c>
      <c r="O6" s="2"/>
      <c r="P6" s="2"/>
      <c r="Q6" s="2"/>
      <c r="R6" s="2"/>
      <c r="S6" s="2"/>
      <c r="T6" s="2"/>
    </row>
    <row r="7" spans="1:20" ht="12.75">
      <c r="A7" s="1" t="s">
        <v>18</v>
      </c>
      <c r="B7" s="2">
        <v>6.45</v>
      </c>
      <c r="C7" s="2">
        <v>5.94</v>
      </c>
      <c r="D7" s="2">
        <v>6.52</v>
      </c>
      <c r="E7" s="2">
        <v>6.73</v>
      </c>
      <c r="F7" s="2">
        <v>6.78</v>
      </c>
      <c r="G7" s="2">
        <v>6.57</v>
      </c>
      <c r="H7" s="2">
        <v>6.61</v>
      </c>
      <c r="I7" s="2">
        <v>6.59</v>
      </c>
      <c r="J7" s="2">
        <v>6.38</v>
      </c>
      <c r="K7" s="2">
        <v>6.82</v>
      </c>
      <c r="L7" s="2"/>
      <c r="M7" s="2">
        <f t="shared" si="0"/>
        <v>6.539</v>
      </c>
      <c r="N7" s="2">
        <f t="shared" si="1"/>
        <v>0.25265039525444066</v>
      </c>
      <c r="O7" s="2"/>
      <c r="P7" s="2"/>
      <c r="Q7" s="2"/>
      <c r="R7" s="2"/>
      <c r="S7" s="2"/>
      <c r="T7" s="2"/>
    </row>
    <row r="8" spans="1:20" ht="12.75">
      <c r="A8" s="1" t="s">
        <v>23</v>
      </c>
      <c r="B8" s="2">
        <v>0.38</v>
      </c>
      <c r="C8" s="2">
        <v>0.53</v>
      </c>
      <c r="D8" s="2">
        <v>0.41</v>
      </c>
      <c r="E8" s="2">
        <v>0.46</v>
      </c>
      <c r="F8" s="2">
        <v>0.49</v>
      </c>
      <c r="G8" s="2">
        <v>0.42</v>
      </c>
      <c r="H8" s="2">
        <v>0.45</v>
      </c>
      <c r="I8" s="2">
        <v>0.58</v>
      </c>
      <c r="J8" s="2">
        <v>0.54</v>
      </c>
      <c r="K8" s="2">
        <v>0.54</v>
      </c>
      <c r="L8" s="2"/>
      <c r="M8" s="2">
        <f t="shared" si="0"/>
        <v>0.48</v>
      </c>
      <c r="N8" s="2">
        <f t="shared" si="1"/>
        <v>0.06633249580710807</v>
      </c>
      <c r="O8" s="2"/>
      <c r="P8" s="2"/>
      <c r="Q8" s="2"/>
      <c r="R8" s="2"/>
      <c r="S8" s="2"/>
      <c r="T8" s="2"/>
    </row>
    <row r="9" spans="1:20" ht="12.75">
      <c r="A9" s="1" t="s">
        <v>20</v>
      </c>
      <c r="B9" s="2">
        <v>0.19</v>
      </c>
      <c r="C9" s="2">
        <v>0.21</v>
      </c>
      <c r="D9" s="2">
        <v>0.18</v>
      </c>
      <c r="E9" s="2">
        <v>0.17</v>
      </c>
      <c r="F9" s="2">
        <v>0.22</v>
      </c>
      <c r="G9" s="2">
        <v>0.25</v>
      </c>
      <c r="H9" s="2">
        <v>0.33</v>
      </c>
      <c r="I9" s="2">
        <v>0.35</v>
      </c>
      <c r="J9" s="2">
        <v>0.23</v>
      </c>
      <c r="K9" s="2">
        <v>0.14</v>
      </c>
      <c r="L9" s="2"/>
      <c r="M9" s="2">
        <f t="shared" si="0"/>
        <v>0.22700000000000004</v>
      </c>
      <c r="N9" s="2">
        <f t="shared" si="1"/>
        <v>0.06750308634919316</v>
      </c>
      <c r="O9" s="2"/>
      <c r="P9" s="2"/>
      <c r="Q9" s="2"/>
      <c r="R9" s="2"/>
      <c r="S9" s="2"/>
      <c r="T9" s="2"/>
    </row>
    <row r="10" spans="1:20" ht="12.75">
      <c r="A10" s="1" t="s">
        <v>22</v>
      </c>
      <c r="B10" s="2">
        <v>0.17</v>
      </c>
      <c r="C10" s="2">
        <v>0.2</v>
      </c>
      <c r="D10" s="2">
        <v>0.22</v>
      </c>
      <c r="E10" s="2">
        <v>0.19</v>
      </c>
      <c r="F10" s="2">
        <v>0.21</v>
      </c>
      <c r="G10" s="2">
        <v>0.19</v>
      </c>
      <c r="H10" s="2">
        <v>0.2</v>
      </c>
      <c r="I10" s="2">
        <v>0.19</v>
      </c>
      <c r="J10" s="2">
        <v>0.21</v>
      </c>
      <c r="K10" s="2">
        <v>0.22</v>
      </c>
      <c r="L10" s="2"/>
      <c r="M10" s="2">
        <f t="shared" si="0"/>
        <v>0.19999999999999998</v>
      </c>
      <c r="N10" s="2">
        <f t="shared" si="1"/>
        <v>0.015634719199411753</v>
      </c>
      <c r="O10" s="2"/>
      <c r="P10" s="2"/>
      <c r="Q10" s="2"/>
      <c r="R10" s="2"/>
      <c r="S10" s="2"/>
      <c r="T10" s="2"/>
    </row>
    <row r="11" spans="1:20" ht="12.75">
      <c r="A11" s="1" t="s">
        <v>24</v>
      </c>
      <c r="B11" s="2">
        <v>0</v>
      </c>
      <c r="C11" s="2">
        <v>0.04</v>
      </c>
      <c r="D11" s="2">
        <v>0.03</v>
      </c>
      <c r="E11" s="2">
        <v>0</v>
      </c>
      <c r="F11" s="2">
        <v>0</v>
      </c>
      <c r="G11" s="2">
        <v>0.03</v>
      </c>
      <c r="H11" s="2">
        <v>0</v>
      </c>
      <c r="I11" s="2">
        <v>0.02</v>
      </c>
      <c r="J11" s="2">
        <v>0.03</v>
      </c>
      <c r="K11" s="2">
        <v>0.03</v>
      </c>
      <c r="L11" s="2"/>
      <c r="M11" s="2">
        <f t="shared" si="0"/>
        <v>0.018000000000000002</v>
      </c>
      <c r="N11" s="2">
        <f t="shared" si="1"/>
        <v>0.016193277068654824</v>
      </c>
      <c r="O11" s="2"/>
      <c r="P11" s="2"/>
      <c r="Q11" s="2"/>
      <c r="R11" s="2"/>
      <c r="S11" s="2"/>
      <c r="T11" s="2"/>
    </row>
    <row r="12" spans="1:20" ht="12.75">
      <c r="A12" s="1" t="s">
        <v>25</v>
      </c>
      <c r="B12" s="2">
        <v>0.04</v>
      </c>
      <c r="C12" s="2">
        <v>0.04</v>
      </c>
      <c r="D12" s="2">
        <v>0.03</v>
      </c>
      <c r="E12" s="2">
        <v>0.03</v>
      </c>
      <c r="F12" s="2">
        <v>0.01</v>
      </c>
      <c r="G12" s="2">
        <v>0.03</v>
      </c>
      <c r="H12" s="2">
        <v>0.01</v>
      </c>
      <c r="I12" s="2">
        <v>0</v>
      </c>
      <c r="J12" s="2">
        <v>0.04</v>
      </c>
      <c r="K12" s="2">
        <v>0.01</v>
      </c>
      <c r="L12" s="2"/>
      <c r="M12" s="2">
        <f t="shared" si="0"/>
        <v>0.024000000000000004</v>
      </c>
      <c r="N12" s="2">
        <f t="shared" si="1"/>
        <v>0.015055453054181614</v>
      </c>
      <c r="O12" s="2"/>
      <c r="P12" s="2"/>
      <c r="Q12" s="2"/>
      <c r="R12" s="2"/>
      <c r="S12" s="2"/>
      <c r="T12" s="2"/>
    </row>
    <row r="13" spans="1:20" ht="12.75">
      <c r="A13" s="1" t="s">
        <v>26</v>
      </c>
      <c r="B13" s="2">
        <v>0.03</v>
      </c>
      <c r="C13" s="2">
        <v>0</v>
      </c>
      <c r="D13" s="2">
        <v>0.01</v>
      </c>
      <c r="E13" s="2">
        <v>0.01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/>
      <c r="M13" s="2">
        <f t="shared" si="0"/>
        <v>0.005</v>
      </c>
      <c r="N13" s="2">
        <f t="shared" si="1"/>
        <v>0.009718253158075502</v>
      </c>
      <c r="O13" s="2"/>
      <c r="P13" s="2"/>
      <c r="Q13" s="2"/>
      <c r="R13" s="2"/>
      <c r="S13" s="2"/>
      <c r="T13" s="2"/>
    </row>
    <row r="14" spans="1:20" ht="12.75">
      <c r="A14" s="1" t="s">
        <v>17</v>
      </c>
      <c r="B14" s="2">
        <v>0.14</v>
      </c>
      <c r="C14" s="2">
        <v>0.21</v>
      </c>
      <c r="D14" s="2">
        <v>0.35</v>
      </c>
      <c r="E14" s="2">
        <v>0.77</v>
      </c>
      <c r="F14" s="2">
        <v>0.7</v>
      </c>
      <c r="G14" s="2">
        <v>0.28</v>
      </c>
      <c r="H14" s="2">
        <v>0.47</v>
      </c>
      <c r="I14" s="2">
        <v>0.2</v>
      </c>
      <c r="J14" s="2">
        <v>0.33</v>
      </c>
      <c r="K14" s="2">
        <v>0.32</v>
      </c>
      <c r="L14" s="2"/>
      <c r="M14" s="2">
        <f t="shared" si="0"/>
        <v>0.377</v>
      </c>
      <c r="N14" s="2">
        <f t="shared" si="1"/>
        <v>0.2103990916752679</v>
      </c>
      <c r="O14" s="2"/>
      <c r="P14" s="2"/>
      <c r="Q14" s="2"/>
      <c r="R14" s="2"/>
      <c r="S14" s="2"/>
      <c r="T14" s="2"/>
    </row>
    <row r="15" spans="1:20" ht="12.75">
      <c r="A15" s="1" t="s">
        <v>75</v>
      </c>
      <c r="B15" s="2">
        <v>92.9</v>
      </c>
      <c r="C15" s="2">
        <v>89.77</v>
      </c>
      <c r="D15" s="2">
        <v>94.1</v>
      </c>
      <c r="E15" s="2">
        <v>93.48</v>
      </c>
      <c r="F15" s="2">
        <v>93.36</v>
      </c>
      <c r="G15" s="2">
        <v>93.2</v>
      </c>
      <c r="H15" s="2">
        <v>93.32</v>
      </c>
      <c r="I15" s="2">
        <v>92.35</v>
      </c>
      <c r="J15" s="2">
        <v>92.92</v>
      </c>
      <c r="K15" s="2">
        <v>95.3</v>
      </c>
      <c r="L15" s="2"/>
      <c r="M15" s="2">
        <f t="shared" si="0"/>
        <v>93.07000000000001</v>
      </c>
      <c r="N15" s="2">
        <f t="shared" si="1"/>
        <v>1.4073300173651142</v>
      </c>
      <c r="O15" s="2"/>
      <c r="P15" s="2"/>
      <c r="Q15" s="2"/>
      <c r="R15" s="2"/>
      <c r="S15" s="2"/>
      <c r="T15" s="2"/>
    </row>
    <row r="16" spans="1:20" ht="12.75">
      <c r="A16" s="2" t="s">
        <v>76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2:20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2.75">
      <c r="A18" s="1" t="s">
        <v>28</v>
      </c>
      <c r="B18" s="2" t="s">
        <v>29</v>
      </c>
      <c r="C18" s="2" t="s">
        <v>30</v>
      </c>
      <c r="D18" s="2" t="s">
        <v>31</v>
      </c>
      <c r="E18" s="2">
        <v>23</v>
      </c>
      <c r="F18" s="2" t="s">
        <v>32</v>
      </c>
      <c r="G18" s="2"/>
      <c r="H18" s="2"/>
      <c r="I18" s="2"/>
      <c r="J18" s="2"/>
      <c r="K18" s="2"/>
      <c r="L18" s="2"/>
      <c r="M18" s="1" t="s">
        <v>71</v>
      </c>
      <c r="N18" s="1" t="s">
        <v>72</v>
      </c>
      <c r="O18" s="2" t="s">
        <v>73</v>
      </c>
      <c r="P18" s="2"/>
      <c r="Q18" s="2" t="s">
        <v>74</v>
      </c>
      <c r="R18" s="2"/>
      <c r="S18" s="2"/>
      <c r="T18" s="2"/>
    </row>
    <row r="19" spans="1:22" ht="12.75">
      <c r="A19" s="1" t="s">
        <v>36</v>
      </c>
      <c r="B19" s="2">
        <v>7.986073967429839</v>
      </c>
      <c r="C19" s="2">
        <v>8.024489454073038</v>
      </c>
      <c r="D19" s="2">
        <v>7.979697670528891</v>
      </c>
      <c r="E19" s="2">
        <v>7.944045453468233</v>
      </c>
      <c r="F19" s="2">
        <v>7.977617654096485</v>
      </c>
      <c r="G19" s="2">
        <v>7.9459537317152025</v>
      </c>
      <c r="H19" s="2">
        <v>8.010274247904839</v>
      </c>
      <c r="I19" s="2">
        <v>7.951440111730203</v>
      </c>
      <c r="J19" s="2">
        <v>8.008619115805178</v>
      </c>
      <c r="K19" s="2">
        <v>7.949855821876202</v>
      </c>
      <c r="L19" s="2"/>
      <c r="M19" s="2">
        <f>AVERAGE(B19:K19)</f>
        <v>7.977806722862811</v>
      </c>
      <c r="N19" s="2">
        <f>STDEV(B19:K19)</f>
        <v>0.029600426614884014</v>
      </c>
      <c r="O19" s="4">
        <v>8</v>
      </c>
      <c r="P19" s="2">
        <v>4</v>
      </c>
      <c r="Q19" s="2">
        <f>O19*P19</f>
        <v>32</v>
      </c>
      <c r="R19" s="2"/>
      <c r="S19" s="6"/>
      <c r="T19" s="7"/>
      <c r="U19" s="7"/>
      <c r="V19" s="8"/>
    </row>
    <row r="20" spans="1:22" ht="12.75">
      <c r="A20" s="1" t="s">
        <v>70</v>
      </c>
      <c r="B20" s="2">
        <v>2.358923529791174</v>
      </c>
      <c r="C20" s="2">
        <v>2.2486383904233525</v>
      </c>
      <c r="D20" s="2">
        <v>2.318648467477885</v>
      </c>
      <c r="E20" s="2">
        <v>2.319431684917023</v>
      </c>
      <c r="F20" s="2">
        <v>2.259884272092399</v>
      </c>
      <c r="G20" s="2">
        <v>2.2974201210786602</v>
      </c>
      <c r="H20" s="2">
        <v>2.212814484307455</v>
      </c>
      <c r="I20" s="2">
        <v>2.2056225341097813</v>
      </c>
      <c r="J20" s="2">
        <v>2.226598982090814</v>
      </c>
      <c r="K20" s="2">
        <v>2.2615793191633093</v>
      </c>
      <c r="L20" s="2"/>
      <c r="M20" s="2">
        <f>AVERAGE(B20:K20)</f>
        <v>2.2709561785451853</v>
      </c>
      <c r="N20" s="2">
        <f>STDEV(B20:K20)</f>
        <v>0.050977253242819084</v>
      </c>
      <c r="O20" s="4">
        <f>2.34-O21</f>
        <v>1.8399999999999999</v>
      </c>
      <c r="P20" s="2">
        <v>3</v>
      </c>
      <c r="Q20" s="2">
        <f aca="true" t="shared" si="2" ref="Q20:Q26">O20*P20</f>
        <v>5.52</v>
      </c>
      <c r="R20" s="2"/>
      <c r="S20" s="6"/>
      <c r="T20" s="7"/>
      <c r="U20" s="7"/>
      <c r="V20" s="8"/>
    </row>
    <row r="21" spans="1:22" ht="12.75">
      <c r="A21" s="1" t="s">
        <v>67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">
        <v>0.5</v>
      </c>
      <c r="P21" s="2">
        <v>2</v>
      </c>
      <c r="Q21" s="2">
        <f t="shared" si="2"/>
        <v>1</v>
      </c>
      <c r="R21" s="2" t="s">
        <v>77</v>
      </c>
      <c r="S21" s="6"/>
      <c r="T21" s="7"/>
      <c r="U21" s="7"/>
      <c r="V21" s="8"/>
    </row>
    <row r="22" spans="1:22" ht="12.75">
      <c r="A22" s="1" t="s">
        <v>34</v>
      </c>
      <c r="B22" s="2">
        <v>2.429979225233232</v>
      </c>
      <c r="C22" s="2">
        <v>2.527861281207572</v>
      </c>
      <c r="D22" s="2">
        <v>2.4979057586862305</v>
      </c>
      <c r="E22" s="2">
        <v>2.521331980869694</v>
      </c>
      <c r="F22" s="2">
        <v>2.518592416129587</v>
      </c>
      <c r="G22" s="2">
        <v>2.56305539252379</v>
      </c>
      <c r="H22" s="2">
        <v>2.5324920462220364</v>
      </c>
      <c r="I22" s="2">
        <v>2.62795591420853</v>
      </c>
      <c r="J22" s="2">
        <v>2.5551753593064865</v>
      </c>
      <c r="K22" s="2">
        <v>2.6039523169847936</v>
      </c>
      <c r="L22" s="2"/>
      <c r="M22" s="2">
        <f>AVERAGE(B22:K22)</f>
        <v>2.5378301691371954</v>
      </c>
      <c r="N22" s="2">
        <f>STDEV(B22:K22)</f>
        <v>0.055204565197774315</v>
      </c>
      <c r="O22" s="4">
        <v>2.62</v>
      </c>
      <c r="P22" s="2">
        <v>2</v>
      </c>
      <c r="Q22" s="2">
        <f t="shared" si="2"/>
        <v>5.24</v>
      </c>
      <c r="R22" s="2"/>
      <c r="S22" s="6"/>
      <c r="T22" s="7"/>
      <c r="U22" s="7"/>
      <c r="V22" s="8"/>
    </row>
    <row r="23" spans="1:22" ht="12.75">
      <c r="A23" s="1" t="s">
        <v>35</v>
      </c>
      <c r="B23" s="2">
        <v>0.03339513360568963</v>
      </c>
      <c r="C23" s="2">
        <v>0.03808361129176881</v>
      </c>
      <c r="D23" s="2">
        <v>0.03129085345073525</v>
      </c>
      <c r="E23" s="2">
        <v>0.029935031029302207</v>
      </c>
      <c r="F23" s="2">
        <v>0.03866320461806235</v>
      </c>
      <c r="G23" s="2">
        <v>0.043859452120457325</v>
      </c>
      <c r="H23" s="2">
        <v>0.05770370897926586</v>
      </c>
      <c r="I23" s="2">
        <v>0.06178127155204452</v>
      </c>
      <c r="J23" s="2">
        <v>0.04036643618641542</v>
      </c>
      <c r="K23" s="2">
        <v>0.02403748717170707</v>
      </c>
      <c r="L23" s="2"/>
      <c r="M23" s="2">
        <f>AVERAGE(B23:K23)</f>
        <v>0.03991161900054485</v>
      </c>
      <c r="N23" s="2">
        <f>STDEV(B23:K23)</f>
        <v>0.011943548298542687</v>
      </c>
      <c r="O23" s="4">
        <v>0.04</v>
      </c>
      <c r="P23" s="2">
        <v>3</v>
      </c>
      <c r="Q23" s="2">
        <f t="shared" si="2"/>
        <v>0.12</v>
      </c>
      <c r="R23" s="2"/>
      <c r="S23" s="6"/>
      <c r="T23" s="7"/>
      <c r="U23" s="7"/>
      <c r="V23" s="8"/>
    </row>
    <row r="24" spans="1:22" ht="12.75">
      <c r="A24" s="1" t="s">
        <v>33</v>
      </c>
      <c r="B24" s="2">
        <v>1.8650069431516438</v>
      </c>
      <c r="C24" s="2">
        <v>1.7721334696135838</v>
      </c>
      <c r="D24" s="2">
        <v>1.864591298603165</v>
      </c>
      <c r="E24" s="2">
        <v>1.9495618127449243</v>
      </c>
      <c r="F24" s="2">
        <v>1.9601802761928873</v>
      </c>
      <c r="G24" s="2">
        <v>1.8961806794567344</v>
      </c>
      <c r="H24" s="2">
        <v>1.9014390222317021</v>
      </c>
      <c r="I24" s="2">
        <v>1.913662588840865</v>
      </c>
      <c r="J24" s="2">
        <v>1.8420626864995937</v>
      </c>
      <c r="K24" s="2">
        <v>1.9263560375925308</v>
      </c>
      <c r="L24" s="2"/>
      <c r="M24" s="2">
        <f>AVERAGE(B24:K24)</f>
        <v>1.8891174814927632</v>
      </c>
      <c r="N24" s="2">
        <f>STDEV(B24:K24)</f>
        <v>0.055754007261381834</v>
      </c>
      <c r="O24" s="4">
        <v>1.92</v>
      </c>
      <c r="P24" s="2">
        <v>1</v>
      </c>
      <c r="Q24" s="2">
        <f t="shared" si="2"/>
        <v>1.92</v>
      </c>
      <c r="R24" s="2"/>
      <c r="S24" s="6"/>
      <c r="T24" s="7"/>
      <c r="U24" s="7"/>
      <c r="V24" s="8"/>
    </row>
    <row r="25" spans="1:22" ht="12.75">
      <c r="A25" s="1" t="s">
        <v>38</v>
      </c>
      <c r="B25" s="2">
        <v>0.06071983546699495</v>
      </c>
      <c r="C25" s="2">
        <v>0.08738001275392449</v>
      </c>
      <c r="D25" s="2">
        <v>0.06479569691447033</v>
      </c>
      <c r="E25" s="2">
        <v>0.073638685602922</v>
      </c>
      <c r="F25" s="2">
        <v>0.0782868199566475</v>
      </c>
      <c r="G25" s="2">
        <v>0.06698690139144425</v>
      </c>
      <c r="H25" s="2">
        <v>0.07153518553495246</v>
      </c>
      <c r="I25" s="2">
        <v>0.09307524687227375</v>
      </c>
      <c r="J25" s="2">
        <v>0.08615961261504385</v>
      </c>
      <c r="K25" s="2">
        <v>0.08428925100749546</v>
      </c>
      <c r="L25" s="2"/>
      <c r="M25" s="2">
        <f>AVERAGE(B25:K25)</f>
        <v>0.07668672481161691</v>
      </c>
      <c r="N25" s="2">
        <f>STDEV(B25:K25)</f>
        <v>0.010848850163504896</v>
      </c>
      <c r="O25" s="4">
        <v>0.08</v>
      </c>
      <c r="P25" s="2">
        <v>2</v>
      </c>
      <c r="Q25" s="2">
        <f t="shared" si="2"/>
        <v>0.16</v>
      </c>
      <c r="R25" s="2"/>
      <c r="S25" s="6"/>
      <c r="T25" s="7"/>
      <c r="U25" s="7"/>
      <c r="V25" s="8"/>
    </row>
    <row r="26" spans="1:22" ht="12.75">
      <c r="A26" s="1" t="s">
        <v>37</v>
      </c>
      <c r="B26" s="2">
        <v>0.03234307553795259</v>
      </c>
      <c r="C26" s="2">
        <v>0.039260121025905245</v>
      </c>
      <c r="D26" s="2">
        <v>0.041397145294002145</v>
      </c>
      <c r="E26" s="2">
        <v>0.03621489259793025</v>
      </c>
      <c r="F26" s="2">
        <v>0.03994820511732593</v>
      </c>
      <c r="G26" s="2">
        <v>0.03608108625463974</v>
      </c>
      <c r="H26" s="2">
        <v>0.03785494277480755</v>
      </c>
      <c r="I26" s="2">
        <v>0.03630322509124396</v>
      </c>
      <c r="J26" s="2">
        <v>0.03989465160494196</v>
      </c>
      <c r="K26" s="2">
        <v>0.040887119913030026</v>
      </c>
      <c r="L26" s="2"/>
      <c r="M26" s="2">
        <f>AVERAGE(B26:K26)</f>
        <v>0.03801844652117793</v>
      </c>
      <c r="N26" s="2">
        <f>STDEV(B26:K26)</f>
        <v>0.002801100718973153</v>
      </c>
      <c r="O26" s="4">
        <v>0.04</v>
      </c>
      <c r="P26" s="2">
        <v>1</v>
      </c>
      <c r="Q26" s="2">
        <f t="shared" si="2"/>
        <v>0.04</v>
      </c>
      <c r="R26" s="2"/>
      <c r="S26" s="6"/>
      <c r="T26" s="7"/>
      <c r="U26" s="7"/>
      <c r="V26" s="8"/>
    </row>
    <row r="27" spans="1:22" ht="12.75">
      <c r="A27" s="1" t="s">
        <v>64</v>
      </c>
      <c r="B27" s="2" t="s">
        <v>64</v>
      </c>
      <c r="C27" s="2" t="s">
        <v>64</v>
      </c>
      <c r="D27" s="2" t="s">
        <v>64</v>
      </c>
      <c r="E27" s="2" t="s">
        <v>64</v>
      </c>
      <c r="F27" s="2" t="s">
        <v>64</v>
      </c>
      <c r="G27" s="2" t="s">
        <v>64</v>
      </c>
      <c r="H27" s="2" t="s">
        <v>64</v>
      </c>
      <c r="I27" s="2" t="s">
        <v>64</v>
      </c>
      <c r="J27" s="2" t="s">
        <v>64</v>
      </c>
      <c r="K27" s="2" t="s">
        <v>64</v>
      </c>
      <c r="L27" s="2" t="s">
        <v>64</v>
      </c>
      <c r="M27" s="2" t="s">
        <v>64</v>
      </c>
      <c r="N27" s="2"/>
      <c r="O27" s="2"/>
      <c r="P27" s="2"/>
      <c r="Q27" s="5">
        <f>SUM(Q19:Q26)</f>
        <v>45.99999999999999</v>
      </c>
      <c r="R27" s="2"/>
      <c r="S27" s="7"/>
      <c r="T27" s="7"/>
      <c r="U27" s="7"/>
      <c r="V27" s="8"/>
    </row>
    <row r="28" spans="2:22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7"/>
      <c r="T28" s="8"/>
      <c r="U28" s="8"/>
      <c r="V28" s="8"/>
    </row>
    <row r="29" spans="2:4" ht="23.25">
      <c r="B29" s="1" t="s">
        <v>65</v>
      </c>
      <c r="D29" s="3" t="s">
        <v>68</v>
      </c>
    </row>
    <row r="30" spans="2:4" ht="23.25">
      <c r="B30" s="1" t="s">
        <v>66</v>
      </c>
      <c r="D30" s="3" t="s">
        <v>69</v>
      </c>
    </row>
    <row r="32" spans="2:20" ht="12.75">
      <c r="B32" s="2"/>
      <c r="C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3:14" ht="12.75">
      <c r="M33" s="2"/>
      <c r="N33" s="2"/>
    </row>
    <row r="34" spans="1:14" ht="12.75">
      <c r="A34" s="1" t="s">
        <v>43</v>
      </c>
      <c r="B34" s="1" t="s">
        <v>44</v>
      </c>
      <c r="C34" s="1" t="s">
        <v>45</v>
      </c>
      <c r="D34" s="1" t="s">
        <v>46</v>
      </c>
      <c r="E34" s="1" t="s">
        <v>47</v>
      </c>
      <c r="F34" s="1" t="s">
        <v>48</v>
      </c>
      <c r="G34" s="1" t="s">
        <v>49</v>
      </c>
      <c r="H34" s="1" t="s">
        <v>50</v>
      </c>
      <c r="M34" s="2"/>
      <c r="N34" s="2"/>
    </row>
    <row r="35" spans="1:14" ht="12.75">
      <c r="A35" s="1" t="s">
        <v>51</v>
      </c>
      <c r="B35" s="1" t="s">
        <v>17</v>
      </c>
      <c r="C35" s="1" t="s">
        <v>52</v>
      </c>
      <c r="D35" s="1">
        <v>20</v>
      </c>
      <c r="E35" s="1">
        <v>10</v>
      </c>
      <c r="F35" s="1">
        <v>800</v>
      </c>
      <c r="G35" s="1">
        <v>-800</v>
      </c>
      <c r="H35" s="1" t="s">
        <v>53</v>
      </c>
      <c r="M35" s="2"/>
      <c r="N35" s="2"/>
    </row>
    <row r="36" spans="1:14" ht="12.75">
      <c r="A36" s="1" t="s">
        <v>51</v>
      </c>
      <c r="B36" s="1" t="s">
        <v>36</v>
      </c>
      <c r="C36" s="1" t="s">
        <v>52</v>
      </c>
      <c r="D36" s="1">
        <v>20</v>
      </c>
      <c r="E36" s="1">
        <v>10</v>
      </c>
      <c r="F36" s="1">
        <v>600</v>
      </c>
      <c r="G36" s="1">
        <v>-600</v>
      </c>
      <c r="H36" s="1" t="s">
        <v>54</v>
      </c>
      <c r="M36" s="2"/>
      <c r="N36" s="2"/>
    </row>
    <row r="37" spans="1:14" ht="12.75">
      <c r="A37" s="1" t="s">
        <v>51</v>
      </c>
      <c r="B37" s="1" t="s">
        <v>33</v>
      </c>
      <c r="C37" s="1" t="s">
        <v>52</v>
      </c>
      <c r="D37" s="1">
        <v>20</v>
      </c>
      <c r="E37" s="1">
        <v>10</v>
      </c>
      <c r="F37" s="1">
        <v>600</v>
      </c>
      <c r="G37" s="1">
        <v>-600</v>
      </c>
      <c r="H37" s="1" t="s">
        <v>55</v>
      </c>
      <c r="M37" s="2"/>
      <c r="N37" s="2"/>
    </row>
    <row r="38" spans="1:14" ht="12.75">
      <c r="A38" s="1" t="s">
        <v>51</v>
      </c>
      <c r="B38" s="1" t="s">
        <v>34</v>
      </c>
      <c r="C38" s="1" t="s">
        <v>52</v>
      </c>
      <c r="D38" s="1">
        <v>20</v>
      </c>
      <c r="E38" s="1">
        <v>10</v>
      </c>
      <c r="F38" s="1">
        <v>600</v>
      </c>
      <c r="G38" s="1">
        <v>-600</v>
      </c>
      <c r="H38" s="1" t="s">
        <v>54</v>
      </c>
      <c r="M38" s="2"/>
      <c r="N38" s="2"/>
    </row>
    <row r="39" spans="1:14" ht="12.75">
      <c r="A39" s="1" t="s">
        <v>51</v>
      </c>
      <c r="B39" s="1" t="s">
        <v>35</v>
      </c>
      <c r="C39" s="1" t="s">
        <v>52</v>
      </c>
      <c r="D39" s="1">
        <v>20</v>
      </c>
      <c r="E39" s="1">
        <v>10</v>
      </c>
      <c r="F39" s="1">
        <v>600</v>
      </c>
      <c r="G39" s="1">
        <v>-600</v>
      </c>
      <c r="H39" s="1" t="s">
        <v>56</v>
      </c>
      <c r="M39" s="2"/>
      <c r="N39" s="2"/>
    </row>
    <row r="40" spans="1:14" ht="12.75">
      <c r="A40" s="1" t="s">
        <v>57</v>
      </c>
      <c r="B40" s="1" t="s">
        <v>37</v>
      </c>
      <c r="C40" s="1" t="s">
        <v>52</v>
      </c>
      <c r="D40" s="1">
        <v>20</v>
      </c>
      <c r="E40" s="1">
        <v>10</v>
      </c>
      <c r="F40" s="1">
        <v>600</v>
      </c>
      <c r="G40" s="1">
        <v>-600</v>
      </c>
      <c r="H40" s="1" t="s">
        <v>58</v>
      </c>
      <c r="M40" s="2"/>
      <c r="N40" s="2"/>
    </row>
    <row r="41" spans="1:14" ht="12.75">
      <c r="A41" s="1" t="s">
        <v>57</v>
      </c>
      <c r="B41" s="1" t="s">
        <v>38</v>
      </c>
      <c r="C41" s="1" t="s">
        <v>52</v>
      </c>
      <c r="D41" s="1">
        <v>20</v>
      </c>
      <c r="E41" s="1">
        <v>10</v>
      </c>
      <c r="F41" s="1">
        <v>500</v>
      </c>
      <c r="G41" s="1">
        <v>-500</v>
      </c>
      <c r="H41" s="1" t="s">
        <v>54</v>
      </c>
      <c r="M41" s="2"/>
      <c r="N41" s="2"/>
    </row>
    <row r="42" spans="1:14" ht="12.75">
      <c r="A42" s="1" t="s">
        <v>57</v>
      </c>
      <c r="B42" s="1" t="s">
        <v>39</v>
      </c>
      <c r="C42" s="1" t="s">
        <v>52</v>
      </c>
      <c r="D42" s="1">
        <v>20</v>
      </c>
      <c r="E42" s="1">
        <v>10</v>
      </c>
      <c r="F42" s="1">
        <v>600</v>
      </c>
      <c r="G42" s="1">
        <v>-600</v>
      </c>
      <c r="H42" s="1" t="s">
        <v>59</v>
      </c>
      <c r="M42" s="2"/>
      <c r="N42" s="2"/>
    </row>
    <row r="43" spans="1:14" ht="12.75">
      <c r="A43" s="1" t="s">
        <v>57</v>
      </c>
      <c r="B43" s="1" t="s">
        <v>40</v>
      </c>
      <c r="C43" s="1" t="s">
        <v>52</v>
      </c>
      <c r="D43" s="1">
        <v>20</v>
      </c>
      <c r="E43" s="1">
        <v>10</v>
      </c>
      <c r="F43" s="1">
        <v>500</v>
      </c>
      <c r="G43" s="1">
        <v>-500</v>
      </c>
      <c r="H43" s="1" t="s">
        <v>60</v>
      </c>
      <c r="M43" s="2"/>
      <c r="N43" s="2"/>
    </row>
    <row r="44" spans="1:14" ht="12.75">
      <c r="A44" s="1" t="s">
        <v>57</v>
      </c>
      <c r="B44" s="1" t="s">
        <v>41</v>
      </c>
      <c r="C44" s="1" t="s">
        <v>52</v>
      </c>
      <c r="D44" s="1">
        <v>20</v>
      </c>
      <c r="E44" s="1">
        <v>10</v>
      </c>
      <c r="F44" s="1">
        <v>500</v>
      </c>
      <c r="G44" s="1">
        <v>-500</v>
      </c>
      <c r="H44" s="1" t="s">
        <v>61</v>
      </c>
      <c r="M44" s="2"/>
      <c r="N44" s="2"/>
    </row>
    <row r="45" spans="1:14" ht="12.75">
      <c r="A45" s="1" t="s">
        <v>62</v>
      </c>
      <c r="B45" s="1" t="s">
        <v>42</v>
      </c>
      <c r="C45" s="1" t="s">
        <v>52</v>
      </c>
      <c r="D45" s="1">
        <v>20</v>
      </c>
      <c r="E45" s="1">
        <v>10</v>
      </c>
      <c r="F45" s="1">
        <v>500</v>
      </c>
      <c r="G45" s="1">
        <v>-500</v>
      </c>
      <c r="H45" s="1" t="s">
        <v>63</v>
      </c>
      <c r="M45" s="2"/>
      <c r="N45" s="2"/>
    </row>
    <row r="46" spans="13:14" ht="12.75">
      <c r="M46" s="2"/>
      <c r="N46" s="2"/>
    </row>
    <row r="47" spans="13:14" ht="12.75">
      <c r="M47" s="2"/>
      <c r="N47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2008-02-22T00:21:36Z</dcterms:created>
  <dcterms:modified xsi:type="dcterms:W3CDTF">2008-02-22T00:49:39Z</dcterms:modified>
  <cp:category/>
  <cp:version/>
  <cp:contentType/>
  <cp:contentStatus/>
</cp:coreProperties>
</file>